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0F335266-0FBB-4C56-B476-1BF810D9D80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0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<sst xmlns="http://schemas.openxmlformats.org/spreadsheetml/2006/main" count="23024" uniqueCount="19212">
  <si>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</si>
  <si>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</si>
  <si>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</si>
  <si>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</si>
  <si>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</si>
  <si>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</si>
  <si>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</si>
  <si>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</si>
  <si>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</si>
  <si>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</si>
  <si>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</si>
  <si>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</si>
  <si>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</si>
  <si>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</si>
  <si>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</si>
  <si>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</si>
  <si>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</si>
  <si>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</si>
  <si>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</si>
  <si>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</si>
  <si>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</si>
  <si>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</si>
  <si>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</si>
  <si>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</si>
  <si>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</si>
  <si>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</si>
  <si>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</si>
  <si>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</si>
  <si>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</si>
  <si>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</si>
  <si>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</si>
  <si>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</si>
  <si>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</si>
  <si>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</si>
  <si>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</si>
  <si>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</si>
  <si>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</si>
  <si>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</si>
  <si>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</si>
  <si>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</si>
  <si>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</si>
  <si>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</si>
  <si>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</si>
  <si>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</si>
  <si>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</si>
  <si>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</si>
  <si>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</si>
  <si>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</si>
  <si>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</si>
  <si>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</si>
  <si>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</si>
  <si>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</si>
  <si>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</si>
  <si>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</si>
  <si>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</si>
  <si>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</si>
  <si>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</si>
  <si>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</si>
  <si>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</si>
  <si>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</si>
  <si>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</si>
  <si>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</si>
  <si>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</si>
  <si>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</si>
  <si>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</si>
  <si>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</si>
  <si>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</si>
  <si>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</si>
  <si>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</si>
  <si>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</si>
  <si>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</si>
  <si>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</si>
  <si>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</si>
  <si>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</si>
  <si>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</si>
  <si>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</si>
  <si>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</si>
  <si>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</si>
  <si>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</si>
  <si>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</si>
  <si>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</si>
  <si>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</si>
  <si>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</si>
  <si>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</si>
  <si>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</si>
  <si>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</si>
  <si>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</si>
  <si>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</si>
  <si>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</si>
  <si>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</si>
  <si>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</si>
  <si>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</si>
  <si>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</si>
  <si>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</si>
  <si>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</si>
  <si>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</si>
  <si>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</si>
  <si>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</si>
  <si>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</si>
  <si>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</si>
  <si>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</si>
  <si>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</si>
  <si>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</si>
  <si>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</si>
  <si>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</si>
  <si>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</si>
  <si>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</si>
  <si>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</si>
  <si>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</si>
  <si>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</si>
  <si>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</si>
  <si>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</si>
  <si>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</si>
  <si>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</si>
  <si>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</si>
  <si>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</si>
  <si>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</si>
  <si>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</si>
  <si>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</si>
  <si>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</si>
  <si>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</si>
  <si>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</si>
  <si>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</si>
  <si>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</si>
  <si>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</si>
  <si>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</si>
  <si>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</si>
  <si>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</si>
  <si>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</si>
  <si>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</si>
  <si>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</si>
  <si>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</si>
  <si>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</si>
  <si>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</si>
  <si>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</si>
  <si>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</si>
  <si>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</si>
  <si>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</si>
  <si>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</si>
  <si>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</si>
  <si>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</si>
  <si>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</si>
  <si>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</si>
  <si>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</si>
  <si>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</si>
  <si>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</si>
  <si>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</si>
  <si>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</si>
  <si>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</si>
  <si>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</si>
  <si>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</si>
  <si>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</si>
  <si>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</si>
  <si>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</si>
  <si>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</si>
  <si>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</si>
  <si>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</si>
  <si>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</si>
  <si>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</si>
  <si>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</si>
  <si>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</si>
  <si>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</si>
  <si>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</si>
  <si>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</si>
  <si>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</si>
  <si>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</si>
  <si>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</si>
  <si>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</si>
  <si>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</si>
  <si>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</si>
  <si>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</si>
  <si>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</si>
  <si>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</si>
  <si>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</si>
  <si>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</si>
  <si>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</si>
  <si>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</si>
  <si>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</si>
  <si>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</si>
  <si>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</si>
  <si>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</si>
  <si>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</si>
  <si>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</si>
  <si>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</si>
  <si>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</si>
  <si>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</si>
  <si>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</si>
  <si>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</si>
  <si>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</si>
  <si>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</si>
  <si>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</si>
  <si>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</si>
  <si>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</si>
  <si>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</si>
  <si>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</si>
  <si>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</si>
  <si>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</si>
  <si>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</si>
  <si>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</si>
  <si>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</si>
  <si>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</si>
  <si>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</si>
  <si>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</si>
  <si>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</si>
  <si>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</si>
  <si>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</si>
  <si>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</si>
  <si>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</si>
  <si>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</si>
  <si>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</si>
  <si>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</si>
  <si>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</si>
  <si>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</si>
  <si>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</si>
  <si>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</si>
  <si>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</si>
  <si>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</si>
  <si>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</si>
  <si>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</si>
  <si>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</si>
  <si>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</si>
  <si>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</si>
  <si>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</si>
  <si>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</si>
  <si>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</si>
  <si>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</si>
  <si>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</si>
  <si>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</si>
  <si>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</si>
  <si>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</si>
  <si>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</si>
  <si>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</si>
  <si>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</si>
  <si>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</si>
  <si>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</si>
  <si>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</si>
  <si>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</si>
  <si>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</si>
  <si>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</si>
  <si>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</si>
  <si>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</si>
  <si>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</si>
  <si>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</si>
  <si>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</si>
  <si>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</si>
  <si>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</si>
  <si>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</si>
  <si>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</si>
  <si>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</si>
  <si>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</si>
  <si>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</si>
  <si>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</si>
  <si>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</si>
  <si>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</si>
  <si>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</si>
  <si>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</si>
  <si>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</si>
  <si>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</si>
  <si>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</si>
  <si>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</si>
  <si>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</si>
  <si>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</si>
  <si>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</si>
  <si>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</si>
  <si>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</si>
  <si>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</si>
  <si>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</si>
  <si>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</si>
  <si>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</si>
  <si>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</si>
  <si>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</si>
  <si>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</si>
  <si>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</si>
  <si>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</si>
  <si>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</si>
  <si>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</si>
  <si>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</si>
  <si>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</si>
  <si>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</si>
  <si>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</si>
  <si>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</si>
  <si>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</si>
  <si>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</si>
  <si>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</si>
  <si>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</si>
  <si>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</si>
  <si>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</si>
  <si>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</si>
  <si>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</si>
  <si>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</si>
  <si>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</si>
  <si>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</si>
  <si>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</si>
  <si>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</si>
  <si>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</si>
  <si>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</si>
  <si>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</si>
  <si>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</si>
  <si>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</si>
  <si>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</si>
  <si>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</si>
  <si>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</si>
  <si>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</si>
  <si>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</si>
  <si>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</si>
  <si>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</si>
  <si>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</si>
  <si>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</si>
  <si>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</si>
  <si>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</si>
  <si>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</si>
  <si>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</si>
  <si>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</si>
  <si>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</si>
  <si>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</si>
  <si>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</si>
  <si>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</si>
  <si>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</si>
  <si>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</si>
  <si>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</si>
  <si>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</si>
  <si>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</si>
  <si>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</si>
  <si>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</si>
  <si>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</si>
  <si>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</si>
  <si>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</si>
  <si>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</si>
  <si>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</si>
  <si>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</si>
  <si>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</si>
  <si>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</si>
  <si>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</si>
  <si>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</si>
  <si>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</si>
  <si>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</si>
  <si>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</si>
  <si>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</si>
  <si>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</si>
  <si>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</si>
  <si>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</si>
  <si>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</si>
  <si>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</si>
  <si>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</si>
  <si>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</si>
  <si>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</si>
  <si>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</si>
  <si>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</si>
  <si>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</si>
  <si>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</si>
  <si>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</si>
  <si>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</si>
  <si>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</si>
  <si>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</si>
  <si>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</si>
  <si>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</si>
  <si>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</si>
  <si>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</si>
  <si>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</si>
  <si>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</si>
  <si>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</si>
  <si>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</si>
  <si>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</si>
  <si>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</si>
  <si>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</si>
  <si>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</si>
  <si>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</si>
  <si>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</si>
  <si>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</si>
  <si>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</si>
  <si>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</si>
  <si>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</si>
  <si>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</si>
  <si>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</si>
  <si>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</si>
  <si>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</si>
  <si>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</si>
  <si>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</si>
  <si>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</si>
  <si>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</si>
  <si>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</si>
  <si>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</si>
  <si>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</si>
  <si>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</si>
  <si>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</si>
  <si>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</si>
  <si>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</si>
  <si>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</si>
  <si>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</si>
  <si>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</si>
  <si>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</si>
  <si>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</si>
  <si>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</si>
  <si>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</si>
  <si>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</si>
  <si>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</si>
  <si>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</si>
  <si>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</si>
  <si>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</si>
  <si>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</si>
  <si>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</si>
  <si>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</si>
  <si>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</si>
  <si>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</si>
  <si>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</si>
  <si>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</si>
  <si>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</si>
  <si>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</si>
  <si>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</si>
  <si>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</si>
  <si>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</si>
  <si>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</si>
  <si>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</si>
  <si>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</si>
  <si>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</si>
  <si>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</si>
  <si>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</si>
  <si>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</si>
  <si>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</si>
  <si>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</si>
  <si>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</si>
  <si>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</si>
  <si>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</si>
  <si>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</si>
  <si>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</si>
  <si>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</si>
  <si>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</si>
  <si>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</si>
  <si>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</si>
  <si>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</si>
  <si>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</si>
  <si>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</si>
  <si>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</si>
  <si>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</si>
  <si>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</si>
  <si>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</si>
  <si>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</si>
  <si>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</si>
  <si>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</si>
  <si>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</si>
  <si>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</si>
  <si>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</si>
  <si>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</si>
  <si>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</si>
  <si>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</si>
  <si>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</si>
  <si>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</si>
  <si>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</si>
  <si>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</si>
  <si>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</si>
  <si>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</si>
  <si>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</si>
  <si>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</si>
  <si>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</si>
  <si>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</si>
  <si>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</si>
  <si>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</si>
  <si>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</si>
  <si>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</si>
  <si>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</si>
  <si>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</si>
  <si>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</si>
  <si>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</si>
  <si>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</si>
  <si>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</si>
  <si>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</si>
  <si>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</si>
  <si>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</si>
  <si>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</si>
  <si>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</si>
  <si>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</si>
  <si>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</si>
  <si>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</si>
  <si>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</si>
  <si>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</si>
  <si>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</si>
  <si>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</si>
  <si>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</si>
  <si>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</si>
  <si>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</si>
  <si>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</si>
  <si>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</si>
  <si>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</si>
  <si>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</si>
  <si>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</si>
  <si>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</si>
  <si>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</si>
  <si>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</si>
  <si>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</si>
  <si>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</si>
  <si>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</si>
  <si>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</si>
  <si>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</si>
  <si>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</si>
  <si>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</si>
  <si>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</si>
  <si>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</si>
  <si>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</si>
  <si>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</si>
  <si>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</si>
  <si>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</si>
  <si>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</si>
  <si>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</si>
  <si>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</si>
  <si>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</si>
  <si>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</si>
  <si>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</si>
  <si>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</si>
  <si>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</si>
  <si>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</si>
  <si>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</si>
  <si>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</si>
  <si>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</si>
  <si>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</si>
  <si>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</si>
  <si>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</si>
  <si>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</si>
  <si>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</si>
  <si>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</si>
  <si>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</si>
  <si>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</si>
  <si>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</si>
  <si>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</si>
  <si>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</si>
  <si>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</si>
  <si>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</si>
  <si>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</si>
  <si>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</si>
  <si>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</si>
  <si>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</si>
  <si>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</si>
  <si>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</si>
  <si>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</si>
  <si>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</si>
  <si>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</si>
  <si>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</si>
  <si>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</si>
  <si>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</si>
  <si>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</si>
  <si>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</si>
  <si>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</si>
  <si>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</si>
  <si>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</si>
  <si>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</si>
  <si>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</si>
  <si>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</si>
  <si>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</si>
  <si>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</si>
  <si>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</si>
  <si>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</si>
  <si>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</si>
  <si>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</si>
  <si>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</si>
  <si>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</si>
  <si>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</si>
  <si>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</si>
  <si>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</si>
  <si>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</si>
  <si>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</si>
  <si>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</si>
  <si>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</si>
  <si>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</si>
  <si>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</si>
  <si>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</si>
  <si>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</si>
  <si>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</si>
  <si>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</si>
  <si>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</si>
  <si>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</si>
  <si>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</si>
  <si>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</si>
  <si>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</si>
  <si>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</si>
  <si>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</si>
  <si>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</si>
  <si>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</si>
  <si>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</si>
  <si>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</si>
  <si>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</si>
  <si>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</si>
  <si>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</si>
  <si>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</si>
  <si>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</si>
  <si>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</si>
  <si>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</si>
  <si>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</si>
  <si>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</si>
  <si>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</si>
  <si>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</si>
  <si>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</si>
  <si>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</si>
  <si>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</si>
  <si>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</si>
  <si>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</si>
  <si>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</si>
  <si>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</si>
  <si>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</si>
  <si>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</si>
  <si>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</si>
  <si>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</si>
  <si>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</si>
  <si>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</si>
  <si>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</si>
  <si>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</si>
  <si>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</si>
  <si>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</si>
  <si>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</si>
  <si>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</si>
  <si>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</si>
  <si>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</si>
  <si>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</si>
  <si>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</si>
  <si>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</si>
  <si>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</si>
  <si>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</si>
  <si>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</si>
  <si>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</si>
  <si>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</si>
  <si>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</si>
  <si>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</si>
  <si>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</si>
  <si>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</si>
  <si>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</si>
  <si>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</si>
  <si>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</si>
  <si>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</si>
  <si>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</si>
  <si>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</si>
  <si>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</si>
  <si>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</si>
  <si>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</si>
  <si>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</si>
  <si>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</si>
  <si>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</si>
  <si>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</si>
  <si>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</si>
  <si>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</si>
  <si>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</si>
  <si>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</si>
  <si>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</si>
  <si>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</si>
  <si>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</si>
  <si>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</si>
  <si>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</si>
  <si>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</si>
  <si>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</si>
  <si>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</si>
  <si>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</si>
  <si>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</si>
  <si>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</si>
  <si>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</si>
  <si>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</si>
  <si>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</si>
  <si>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</si>
  <si>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</si>
  <si>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</si>
  <si>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</si>
  <si>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</si>
  <si>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</si>
  <si>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</si>
  <si>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</si>
  <si>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</si>
  <si>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</si>
  <si>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</si>
  <si>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</si>
  <si>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</si>
  <si>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</si>
  <si>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</si>
  <si>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</si>
  <si>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</si>
  <si>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</si>
  <si>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</si>
  <si>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</si>
  <si>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</si>
  <si>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</si>
  <si>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</si>
  <si>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</si>
  <si>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</si>
  <si>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</si>
  <si>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</si>
  <si>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</si>
  <si>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</si>
  <si>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</si>
  <si>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</si>
  <si>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</si>
  <si>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</si>
  <si>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</si>
  <si>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</si>
  <si>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</si>
  <si>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</si>
  <si>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</si>
  <si>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</si>
  <si>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</si>
  <si>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</si>
  <si>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</si>
  <si>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</si>
  <si>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</si>
  <si>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</si>
  <si>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</si>
  <si>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</si>
  <si>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</si>
  <si>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</si>
  <si>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</si>
  <si>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</si>
  <si>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</si>
  <si>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</si>
  <si>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</si>
  <si>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</si>
  <si>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</si>
  <si>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</si>
  <si>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</si>
  <si>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</si>
  <si>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</si>
  <si>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</si>
  <si>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</si>
  <si>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</si>
  <si>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</si>
  <si>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</si>
  <si>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</si>
  <si>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</si>
  <si>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</si>
  <si>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</si>
  <si>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</si>
  <si>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</si>
  <si>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</si>
  <si>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</si>
  <si>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</si>
  <si>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</si>
  <si>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</si>
  <si>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</si>
  <si>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</si>
  <si>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</si>
  <si>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</si>
  <si>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</si>
  <si>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</si>
  <si>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</si>
  <si>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</si>
  <si>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</si>
  <si>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</si>
  <si>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</si>
  <si>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</si>
  <si>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</si>
  <si>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</si>
  <si>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</si>
  <si>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</si>
  <si>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</si>
  <si>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</si>
  <si>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</si>
  <si>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</si>
  <si>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</si>
  <si>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</si>
  <si>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</si>
  <si>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</si>
  <si>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</si>
  <si>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</si>
  <si>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</si>
  <si>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</si>
  <si>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</si>
  <si>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</si>
  <si>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</si>
  <si>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</si>
  <si>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</si>
  <si>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</si>
  <si>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</si>
  <si>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</si>
  <si>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</si>
  <si>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</si>
  <si>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</si>
  <si>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</si>
  <si>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</si>
  <si>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</si>
  <si>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</si>
  <si>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</si>
  <si>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</si>
  <si>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</si>
  <si>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</si>
  <si>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</si>
  <si>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</si>
  <si>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</si>
  <si>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</si>
  <si>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</si>
  <si>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</si>
  <si>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</si>
  <si>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</si>
  <si>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</si>
  <si>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</si>
  <si>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</si>
  <si>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</si>
  <si>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</si>
  <si>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</si>
  <si>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</si>
  <si>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</si>
  <si>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</si>
  <si>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</si>
  <si>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</si>
  <si>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</si>
  <si>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</si>
  <si>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</si>
  <si>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</si>
  <si>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</si>
  <si>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</si>
  <si>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</si>
  <si>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</si>
  <si>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</si>
  <si>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</si>
  <si>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</si>
  <si>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</si>
  <si>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</si>
  <si>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</si>
  <si>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</si>
  <si>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</si>
  <si>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</si>
  <si>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</si>
  <si>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</si>
  <si>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</si>
  <si>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</si>
  <si>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</si>
  <si>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</si>
  <si>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</si>
  <si>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</si>
  <si>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</si>
  <si>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</si>
  <si>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</si>
  <si>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</si>
  <si>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</si>
  <si>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</si>
  <si>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</si>
  <si>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</si>
  <si>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</si>
  <si>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</si>
  <si>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</si>
  <si>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</si>
  <si>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</si>
  <si>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</si>
  <si>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</si>
  <si>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</si>
  <si>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</si>
  <si>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</si>
  <si>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</si>
  <si>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</si>
  <si>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</si>
  <si>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</si>
  <si>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</si>
  <si>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</si>
  <si>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</si>
  <si>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</si>
  <si>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</si>
  <si>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</si>
  <si>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</si>
  <si>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</si>
  <si>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</si>
  <si>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</si>
  <si>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</si>
  <si>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</si>
  <si>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</si>
  <si>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</si>
  <si>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</si>
  <si>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</si>
  <si>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</si>
  <si>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</si>
  <si>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</si>
  <si>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</si>
  <si>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</si>
  <si>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</si>
  <si>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</si>
  <si>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</si>
  <si>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</si>
  <si>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</si>
  <si>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</si>
  <si>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</si>
  <si>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</si>
  <si>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</si>
  <si>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</si>
  <si>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</si>
  <si>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</si>
  <si>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</si>
  <si>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</si>
  <si>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</si>
  <si>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</si>
  <si>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</si>
  <si>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</si>
  <si>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</si>
  <si>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</si>
  <si>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</si>
  <si>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</si>
  <si>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</si>
  <si>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</si>
  <si>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</si>
  <si>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</si>
  <si>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</si>
  <si>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</si>
  <si>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</si>
  <si>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</si>
  <si>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</si>
  <si>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</si>
  <si>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</si>
  <si>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</si>
  <si>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</si>
  <si>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</si>
  <si>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</si>
  <si>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</si>
  <si>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</si>
  <si>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</si>
  <si>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</si>
  <si>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</si>
  <si>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</si>
  <si>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</si>
  <si>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</si>
  <si>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</si>
  <si>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</si>
  <si>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</si>
  <si>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</si>
  <si>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</si>
  <si>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</si>
  <si>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</si>
  <si>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</si>
  <si>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</si>
  <si>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</si>
  <si>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</si>
  <si>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</si>
  <si>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</si>
  <si>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</si>
  <si>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</si>
  <si>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</si>
  <si>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</si>
  <si>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</si>
  <si>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</si>
  <si>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</si>
  <si>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</si>
  <si>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</si>
  <si>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</si>
  <si>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</si>
  <si>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</si>
  <si>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</si>
  <si>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</si>
  <si>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</si>
  <si>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</si>
  <si>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</si>
  <si>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</si>
  <si>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</si>
  <si>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</si>
  <si>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</si>
  <si>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</si>
  <si>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</si>
  <si>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</si>
  <si>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</si>
  <si>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</si>
  <si>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</si>
  <si>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</si>
  <si>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</si>
  <si>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</si>
  <si>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</si>
  <si>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</si>
  <si>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</si>
  <si>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</si>
  <si>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</si>
  <si>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</si>
  <si>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</si>
  <si>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</si>
  <si>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</si>
  <si>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</si>
  <si>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</si>
  <si>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</si>
  <si>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</si>
  <si>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</si>
  <si>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</si>
  <si>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</si>
  <si>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</si>
  <si>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</si>
  <si>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</si>
  <si>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</si>
  <si>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</si>
  <si>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</si>
  <si>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</si>
  <si>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</si>
  <si>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</si>
  <si>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</si>
  <si>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</si>
  <si>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</si>
  <si>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</si>
  <si>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</si>
  <si>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</si>
  <si>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</si>
  <si>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</si>
  <si>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</si>
  <si>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</si>
  <si>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</si>
  <si>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</si>
  <si>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</si>
  <si>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</si>
  <si>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</si>
  <si>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</si>
  <si>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</si>
  <si>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</si>
  <si>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</si>
  <si>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</si>
  <si>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</si>
  <si>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</si>
  <si>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</si>
  <si>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</si>
  <si>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</si>
  <si>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</si>
  <si>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</si>
  <si>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</si>
  <si>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</si>
  <si>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</si>
  <si>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</si>
  <si>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</si>
  <si>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</si>
  <si>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</si>
  <si>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</si>
  <si>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</si>
  <si>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</si>
  <si>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</si>
  <si>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</si>
  <si>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</si>
  <si>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</si>
  <si>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</si>
  <si>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</si>
  <si>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</si>
  <si>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</si>
  <si>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</si>
  <si>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</si>
  <si>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</si>
  <si>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</si>
  <si>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</si>
  <si>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</si>
  <si>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</si>
  <si>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</si>
  <si>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</si>
  <si>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</si>
  <si>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</si>
  <si>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</si>
  <si>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</si>
  <si>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</si>
  <si>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</si>
  <si>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</si>
  <si>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</si>
  <si>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</si>
  <si>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</si>
  <si>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</si>
  <si>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</si>
  <si>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</si>
  <si>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</si>
  <si>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</si>
  <si>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</si>
  <si>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</si>
  <si>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</si>
  <si>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</si>
  <si>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</si>
  <si>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</si>
  <si>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</si>
  <si>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</si>
  <si>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</si>
  <si>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</si>
  <si>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</si>
  <si>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</si>
  <si>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</si>
  <si>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</si>
  <si>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</si>
  <si>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</si>
  <si>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</si>
  <si>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</si>
  <si>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</si>
  <si>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</si>
  <si>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</si>
  <si>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</si>
  <si>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</si>
  <si>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</si>
  <si>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</si>
  <si>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</si>
  <si>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</si>
  <si>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</si>
  <si>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</si>
  <si>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</si>
  <si>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</si>
  <si>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</si>
  <si>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</si>
  <si>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</si>
  <si>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</si>
  <si>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</si>
  <si>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</si>
  <si>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</si>
  <si>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</si>
  <si>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</si>
  <si>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</si>
  <si>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</si>
  <si>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</si>
  <si>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</si>
  <si>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</si>
  <si>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</si>
  <si>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</si>
  <si>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</si>
  <si>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</si>
  <si>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</si>
  <si>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</si>
  <si>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</si>
  <si>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</si>
  <si>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</si>
  <si>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</si>
  <si>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</si>
  <si>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</si>
  <si>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</si>
  <si>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</si>
  <si>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</si>
  <si>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</si>
  <si>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</si>
  <si>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</si>
  <si>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</si>
  <si>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</si>
  <si>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</si>
  <si>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</si>
  <si>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</si>
  <si>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</si>
  <si>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</si>
  <si>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</si>
  <si>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</si>
  <si>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</si>
  <si>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</si>
  <si>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</si>
  <si>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</si>
  <si>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</si>
  <si>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</si>
  <si>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</si>
  <si>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</si>
  <si>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</si>
  <si>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</si>
  <si>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</si>
  <si>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</si>
  <si>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</si>
  <si>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</si>
  <si>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</si>
  <si>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</si>
  <si>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</si>
  <si>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</si>
  <si>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</si>
  <si>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</si>
  <si>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</si>
  <si>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</si>
  <si>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</si>
  <si>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</si>
  <si>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</si>
  <si>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</si>
  <si>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</si>
  <si>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</si>
  <si>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</si>
  <si>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</si>
  <si>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</si>
  <si>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</si>
  <si>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</si>
  <si>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</si>
  <si>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</si>
  <si>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</si>
  <si>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</si>
  <si>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</si>
  <si>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</si>
  <si>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</si>
  <si>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</si>
  <si>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</si>
  <si>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</si>
  <si>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</si>
  <si>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</si>
  <si>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</si>
  <si>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</si>
  <si>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</si>
  <si>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</si>
  <si>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</si>
  <si>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</si>
  <si>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</si>
  <si>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</si>
  <si>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</si>
  <si>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</si>
  <si>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</si>
  <si>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</si>
  <si>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</si>
  <si>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</si>
  <si>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</si>
  <si>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</si>
  <si>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</si>
  <si>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</si>
  <si>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</si>
  <si>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</si>
  <si>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</si>
  <si>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</si>
  <si>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</si>
  <si>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</si>
  <si>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</si>
  <si>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</si>
  <si>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</si>
  <si>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</si>
  <si>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</si>
  <si>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</si>
  <si>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</si>
  <si>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</si>
  <si>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</si>
  <si>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</si>
  <si>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</si>
  <si>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</si>
  <si>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</si>
  <si>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</si>
  <si>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</si>
  <si>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</si>
  <si>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</si>
  <si>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</si>
  <si>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</si>
  <si>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</si>
  <si>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</si>
  <si>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</si>
  <si>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</si>
  <si>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</si>
  <si>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</si>
  <si>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</si>
  <si>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</si>
  <si>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</si>
  <si>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</si>
  <si>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</si>
  <si>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</si>
  <si>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</si>
  <si>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</si>
  <si>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</si>
  <si>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</si>
  <si>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</si>
  <si>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</si>
  <si>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</si>
  <si>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</si>
  <si>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</si>
  <si>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</si>
  <si>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</si>
  <si>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</si>
  <si>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</si>
  <si>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</si>
  <si>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</si>
  <si>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</si>
  <si>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</si>
  <si>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</si>
  <si>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</si>
  <si>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</si>
  <si>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</si>
  <si>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</si>
  <si>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</si>
  <si>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</si>
  <si>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</si>
  <si>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</si>
  <si>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</si>
  <si>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</si>
  <si>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</si>
  <si>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</si>
  <si>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</si>
  <si>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</si>
  <si>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</si>
  <si>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</si>
  <si>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</si>
  <si>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</si>
  <si>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</si>
  <si>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</si>
  <si>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</si>
  <si>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</si>
  <si>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</si>
  <si>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</si>
  <si>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</si>
  <si>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</si>
  <si>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</si>
  <si>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</si>
  <si>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</si>
  <si>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</si>
  <si>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</si>
  <si>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</si>
  <si>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</si>
  <si>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</si>
  <si>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</si>
  <si>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</si>
  <si>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</si>
  <si>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</si>
  <si>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</si>
  <si>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</si>
  <si>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</si>
  <si>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</si>
  <si>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</si>
  <si>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</si>
  <si>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</si>
  <si>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</si>
  <si>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</si>
  <si>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</si>
  <si>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</si>
  <si>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</si>
  <si>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</si>
  <si>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</si>
  <si>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</si>
  <si>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</si>
  <si>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</si>
  <si>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</si>
  <si>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</si>
  <si>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</si>
  <si>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</si>
  <si>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</si>
  <si>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</si>
  <si>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</si>
  <si>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</si>
  <si>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</si>
  <si>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</si>
  <si>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</si>
  <si>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</si>
  <si>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</si>
  <si>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</si>
  <si>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</si>
  <si>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</si>
  <si>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</si>
  <si>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</si>
  <si>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</si>
  <si>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</si>
  <si>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</si>
  <si>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</si>
  <si>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</si>
  <si>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</si>
  <si>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</si>
  <si>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</si>
  <si>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</si>
  <si>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</si>
  <si>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</si>
  <si>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</si>
  <si>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</si>
  <si>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</si>
  <si>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</si>
  <si>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</si>
  <si>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</si>
  <si>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</si>
  <si>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</si>
  <si>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</si>
  <si>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</si>
  <si>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</si>
  <si>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</si>
  <si>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</si>
  <si>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</si>
  <si>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</si>
  <si>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</si>
  <si>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</si>
  <si>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</si>
  <si>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</si>
  <si>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</si>
  <si>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</si>
  <si>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</si>
  <si>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</si>
  <si>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</si>
  <si>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</si>
  <si>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</si>
  <si>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</si>
  <si>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</si>
  <si>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</si>
  <si>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</si>
  <si>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</si>
  <si>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</si>
  <si>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</si>
  <si>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</si>
  <si>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</si>
  <si>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</si>
  <si>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</si>
  <si>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</si>
  <si>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</si>
  <si>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</si>
  <si>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</si>
  <si>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</si>
  <si>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</si>
  <si>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</si>
  <si>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</si>
  <si>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</si>
  <si>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</si>
  <si>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</si>
  <si>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</si>
  <si>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</si>
  <si>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</si>
  <si>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</si>
  <si>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</si>
  <si>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</si>
  <si>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</si>
  <si>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</si>
  <si>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</si>
  <si>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</si>
  <si>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</si>
  <si>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</si>
  <si>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</si>
  <si>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</si>
  <si>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</si>
  <si>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</si>
  <si>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</si>
  <si>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</si>
  <si>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</si>
  <si>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</si>
  <si>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</si>
  <si>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</si>
  <si>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</si>
  <si>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</si>
  <si>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</si>
  <si>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</si>
  <si>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</si>
  <si>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</si>
  <si>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</si>
  <si>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</si>
  <si>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</si>
  <si>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</si>
  <si>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</si>
  <si>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</si>
  <si>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</si>
  <si>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</si>
  <si>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</si>
  <si>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</si>
  <si>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</si>
  <si>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</si>
  <si>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</si>
  <si>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</si>
  <si>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</si>
  <si>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</si>
  <si>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</si>
  <si>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</si>
  <si>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</si>
  <si>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</si>
  <si>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</si>
  <si>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</si>
  <si>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</si>
  <si>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</si>
  <si>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</si>
  <si>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</si>
  <si>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</si>
  <si>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</si>
  <si>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</si>
  <si>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</si>
  <si>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</si>
  <si>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</si>
  <si>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</si>
  <si>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</si>
  <si>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</si>
  <si>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</si>
  <si>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</si>
  <si>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</si>
  <si>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</si>
  <si>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</si>
  <si>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</si>
  <si>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</si>
  <si>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</si>
  <si>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</si>
  <si>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</si>
  <si>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</si>
  <si>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</si>
  <si>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</si>
  <si>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</si>
  <si>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</si>
  <si>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</si>
  <si>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</si>
  <si>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</si>
  <si>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</si>
  <si>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</si>
  <si>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</si>
  <si>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</si>
  <si>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</si>
  <si>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</si>
  <si>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</si>
  <si>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</si>
  <si>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</si>
  <si>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</si>
  <si>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</si>
  <si>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</si>
  <si>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</si>
  <si>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</si>
  <si>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</si>
  <si>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</si>
  <si>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</si>
  <si>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</si>
  <si>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</si>
  <si>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</si>
  <si>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</si>
  <si>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</si>
  <si>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</si>
  <si>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</si>
  <si>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</si>
  <si>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</si>
  <si>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</si>
  <si>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</si>
  <si>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</si>
  <si>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</si>
  <si>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</si>
  <si>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</si>
  <si>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</si>
  <si>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</si>
  <si>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</si>
  <si>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</si>
  <si>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</si>
  <si>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</si>
  <si>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</si>
  <si>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</si>
  <si>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</si>
  <si>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</si>
  <si>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</si>
  <si>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</si>
  <si>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</si>
  <si>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</si>
  <si>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</si>
  <si>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</si>
  <si>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</si>
  <si>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</si>
  <si>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</si>
  <si>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</si>
  <si>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</si>
  <si>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</si>
  <si>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</si>
  <si>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</si>
  <si>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</si>
  <si>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</si>
  <si>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</si>
  <si>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</si>
  <si>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</si>
  <si>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</si>
  <si>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</si>
  <si>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</si>
  <si>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</si>
  <si>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</si>
  <si>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</si>
  <si>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</si>
  <si>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</si>
  <si>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</si>
  <si>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</si>
  <si>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</si>
  <si>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</si>
  <si>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</si>
  <si>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</si>
  <si>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</si>
  <si>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</si>
  <si>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</si>
  <si>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</si>
  <si>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</si>
  <si>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</si>
  <si>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</si>
  <si>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</si>
  <si>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</si>
  <si>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</si>
  <si>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</si>
  <si>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</si>
  <si>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</si>
  <si>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</si>
  <si>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</si>
  <si>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</si>
  <si>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</si>
  <si>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</si>
  <si>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</si>
  <si>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</si>
  <si>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</si>
  <si>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</si>
  <si>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</si>
  <si>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</si>
  <si>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</si>
  <si>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</si>
  <si>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</si>
  <si>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</si>
  <si>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</si>
  <si>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</si>
  <si>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</si>
  <si>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</si>
  <si>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</si>
  <si>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</si>
  <si>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</si>
  <si>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</si>
  <si>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</si>
  <si>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</si>
  <si>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</si>
  <si>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</si>
  <si>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</si>
  <si>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</si>
  <si>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</si>
  <si>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</si>
  <si>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</si>
  <si>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</si>
  <si>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</si>
  <si>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</si>
  <si>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</si>
  <si>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</si>
  <si>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</si>
  <si>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</si>
  <si>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</si>
  <si>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</si>
  <si>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</si>
  <si>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</si>
  <si>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</si>
  <si>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</si>
  <si>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</si>
  <si>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</si>
  <si>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</si>
  <si>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</si>
  <si>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</si>
  <si>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</si>
  <si>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</si>
  <si>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</si>
  <si>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</si>
  <si>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</si>
  <si>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</si>
  <si>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</si>
  <si>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</si>
  <si>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</si>
  <si>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</si>
  <si>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</si>
  <si>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</si>
  <si>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</si>
  <si>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</si>
  <si>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</si>
  <si>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</si>
  <si>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</si>
  <si>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</si>
  <si>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</si>
  <si>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</si>
  <si>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</si>
  <si>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</si>
  <si>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</si>
  <si>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</si>
  <si>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</si>
  <si>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</si>
  <si>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</si>
  <si>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</si>
  <si>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</si>
  <si>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</si>
  <si>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</si>
  <si>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</si>
  <si>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</si>
  <si>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</si>
  <si>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</si>
  <si>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</si>
  <si>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</si>
  <si>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</si>
  <si>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</si>
  <si>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</si>
  <si>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</si>
  <si>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</si>
  <si>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</si>
  <si>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</si>
  <si>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</si>
  <si>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</si>
  <si>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</si>
  <si>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</si>
  <si>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</si>
  <si>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</si>
  <si>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</si>
  <si>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</si>
  <si>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</si>
  <si>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</si>
  <si>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</si>
  <si>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</si>
  <si>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</si>
  <si>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</si>
  <si>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</si>
  <si>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</si>
  <si>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</si>
  <si>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</si>
  <si>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</si>
  <si>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</si>
  <si>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</si>
  <si>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</si>
  <si>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</si>
  <si>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</si>
  <si>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</si>
  <si>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</si>
  <si>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</si>
  <si>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</si>
  <si>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</si>
  <si>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</si>
  <si>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</si>
  <si>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</si>
  <si>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</si>
  <si>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</si>
  <si>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</si>
  <si>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</si>
  <si>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</si>
  <si>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</si>
  <si>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</si>
  <si>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</si>
  <si>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</si>
  <si>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</si>
  <si>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</si>
  <si>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</si>
  <si>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</si>
  <si>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</si>
  <si>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</si>
  <si>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</si>
  <si>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</si>
  <si>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</si>
  <si>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</si>
  <si>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</si>
  <si>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</si>
  <si>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</si>
  <si>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</si>
  <si>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</si>
  <si>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</si>
  <si>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</si>
  <si>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</si>
  <si>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</si>
  <si>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</si>
  <si>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</si>
  <si>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</si>
  <si>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</si>
  <si>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</si>
  <si>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</si>
  <si>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</si>
  <si>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</si>
  <si>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</si>
  <si>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</si>
  <si>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</si>
  <si>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</si>
  <si>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</si>
  <si>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</si>
  <si>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</si>
  <si>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</si>
  <si>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</si>
  <si>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</si>
  <si>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</si>
  <si>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</si>
  <si>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</si>
  <si>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</si>
  <si>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</si>
  <si>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</si>
  <si>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</si>
  <si>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</si>
  <si>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</si>
  <si>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</si>
  <si>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</si>
  <si>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</si>
  <si>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</si>
  <si>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</si>
  <si>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</si>
  <si>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</si>
  <si>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</si>
  <si>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</si>
  <si>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</si>
  <si>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</si>
  <si>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</si>
  <si>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</si>
  <si>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</si>
  <si>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</si>
  <si>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</si>
  <si>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</si>
  <si>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</si>
  <si>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</si>
  <si>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</si>
  <si>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</si>
  <si>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</si>
  <si>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</si>
  <si>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</si>
  <si>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</si>
  <si>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</si>
  <si>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</si>
  <si>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</si>
  <si>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</si>
  <si>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</si>
  <si>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</si>
  <si>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</si>
  <si>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</si>
  <si>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</si>
  <si>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</si>
  <si>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</si>
  <si>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</si>
  <si>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</si>
  <si>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</si>
  <si>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</si>
  <si>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</si>
  <si>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</si>
  <si>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</si>
  <si>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</si>
  <si>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</si>
  <si>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</si>
  <si>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</si>
  <si>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</si>
  <si>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</si>
  <si>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</si>
  <si>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</si>
  <si>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</si>
  <si>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</si>
  <si>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</si>
  <si>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</si>
  <si>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</si>
  <si>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</si>
  <si>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</si>
  <si>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</si>
  <si>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</si>
  <si>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</si>
  <si>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</si>
  <si>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</si>
  <si>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</si>
  <si>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</si>
  <si>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</si>
  <si>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</si>
  <si>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</si>
  <si>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</si>
  <si>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</si>
  <si>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</si>
  <si>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</si>
  <si>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</si>
  <si>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</si>
  <si>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</si>
  <si>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</si>
  <si>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</si>
  <si>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</si>
  <si>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</si>
  <si>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</si>
  <si>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</si>
  <si>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</si>
  <si>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</si>
  <si>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</si>
  <si>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</si>
  <si>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</si>
  <si>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</si>
  <si>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</si>
  <si>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</si>
  <si>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</si>
  <si>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</si>
  <si>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</si>
  <si>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</si>
  <si>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</si>
  <si>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</si>
  <si>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</si>
  <si>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</si>
  <si>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</si>
  <si>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</si>
  <si>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</si>
  <si>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</si>
  <si>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</si>
  <si>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</si>
  <si>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</si>
  <si>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</si>
  <si>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</si>
  <si>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</si>
  <si>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</si>
  <si>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</si>
  <si>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</si>
  <si>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</si>
  <si>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</si>
  <si>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</si>
  <si>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</si>
  <si>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</si>
  <si>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</si>
  <si>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</si>
  <si>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</si>
  <si>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</si>
  <si>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</si>
  <si>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</si>
  <si>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</si>
  <si>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</si>
  <si>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</si>
  <si>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</si>
  <si>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</si>
  <si>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</si>
  <si>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</si>
  <si>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</si>
  <si>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</si>
  <si>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</si>
  <si>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</si>
  <si>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</si>
  <si>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</si>
  <si>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</si>
  <si>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</si>
  <si>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</si>
  <si>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</si>
  <si>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</si>
  <si>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</si>
  <si>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</si>
  <si>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</si>
  <si>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</si>
  <si>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</si>
  <si>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</si>
  <si>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</si>
  <si>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</si>
  <si>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</si>
  <si>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</si>
  <si>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</si>
  <si>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</si>
  <si>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</si>
  <si>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</si>
  <si>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</si>
  <si>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</si>
  <si>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</si>
  <si>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</si>
  <si>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</si>
  <si>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</si>
  <si>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</si>
  <si>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</si>
  <si>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</si>
  <si>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</si>
  <si>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</si>
  <si>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</si>
  <si>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</si>
  <si>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</si>
  <si>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</si>
  <si>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</si>
  <si>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</si>
  <si>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</si>
  <si>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</si>
  <si>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</si>
  <si>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</si>
  <si>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</si>
  <si>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</si>
  <si>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</si>
  <si>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</si>
  <si>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</si>
  <si>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</si>
  <si>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</si>
  <si>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</si>
  <si>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</si>
  <si>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</si>
  <si>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</si>
  <si>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</si>
  <si>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</si>
  <si>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</si>
  <si>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</si>
  <si>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</si>
  <si>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</si>
  <si>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</si>
  <si>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</si>
  <si>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</si>
  <si>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</si>
  <si>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</si>
  <si>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</si>
  <si>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</si>
  <si>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</si>
  <si>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</si>
  <si>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</si>
  <si>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</si>
  <si>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</si>
  <si>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</si>
  <si>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</si>
  <si>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</si>
  <si>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</si>
  <si>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</si>
  <si>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</si>
  <si>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</si>
  <si>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</si>
  <si>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</si>
  <si>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</si>
  <si>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</si>
  <si>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</si>
  <si>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</si>
  <si>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</si>
  <si>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</si>
  <si>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</si>
  <si>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</si>
  <si>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</si>
  <si>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</si>
  <si>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</si>
  <si>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</si>
  <si>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</si>
  <si>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</si>
  <si>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</si>
  <si>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</si>
  <si>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</si>
  <si>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</si>
  <si>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</si>
  <si>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</si>
  <si>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</si>
  <si>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</si>
  <si>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</si>
  <si>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</si>
  <si>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</si>
  <si>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</si>
  <si>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</si>
  <si>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</si>
  <si>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</si>
  <si>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</si>
  <si>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</si>
  <si>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</si>
  <si>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</si>
  <si>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</si>
  <si>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</si>
  <si>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</si>
  <si>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</si>
  <si>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</si>
  <si>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</si>
  <si>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</si>
  <si>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</si>
  <si>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</si>
  <si>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</si>
  <si>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</si>
  <si>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</si>
  <si>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</si>
  <si>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</si>
  <si>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</si>
  <si>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</si>
  <si>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</si>
  <si>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</si>
  <si>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</si>
  <si>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</si>
  <si>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</si>
  <si>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</si>
  <si>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</si>
  <si>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</si>
  <si>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</si>
  <si>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</si>
  <si>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</si>
  <si>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</si>
  <si>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</si>
  <si>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</si>
  <si>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</si>
  <si>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</si>
  <si>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</si>
  <si>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</si>
  <si>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</si>
  <si>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</si>
  <si>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</si>
  <si>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</si>
  <si>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</si>
  <si>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</si>
  <si>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</si>
  <si>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</si>
  <si>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</si>
  <si>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</si>
  <si>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</si>
  <si>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</si>
  <si>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</si>
  <si>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</si>
  <si>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</si>
  <si>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</si>
  <si>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</si>
  <si>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</si>
  <si>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</si>
  <si>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</si>
  <si>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</si>
  <si>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</si>
  <si>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</si>
  <si>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</si>
  <si>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</si>
  <si>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</si>
  <si>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</si>
  <si>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</si>
  <si>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</si>
  <si>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</si>
  <si>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</si>
  <si>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</si>
  <si>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</si>
  <si>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</si>
  <si>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</si>
  <si>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</si>
  <si>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</si>
  <si>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</si>
  <si>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</si>
  <si>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</si>
  <si>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</si>
  <si>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</si>
  <si>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</si>
  <si>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</si>
  <si>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</si>
  <si>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</si>
  <si>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</si>
  <si>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</si>
  <si>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</si>
  <si>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</si>
  <si>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</si>
  <si>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</si>
  <si>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</si>
  <si>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</si>
  <si>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</si>
  <si>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</si>
  <si>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</si>
  <si>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</si>
  <si>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</si>
  <si>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</si>
  <si>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</si>
  <si>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</si>
  <si>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</si>
  <si>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</si>
  <si>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</si>
  <si>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</si>
  <si>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</si>
  <si>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</si>
  <si>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</si>
  <si>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</si>
  <si>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</si>
  <si>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</si>
  <si>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</si>
  <si>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</si>
  <si>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</si>
  <si>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</si>
  <si>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</si>
  <si>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</si>
  <si>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</si>
  <si>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</si>
  <si>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</si>
  <si>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</si>
  <si>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</si>
  <si>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</si>
  <si>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</si>
  <si>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</si>
  <si>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</si>
  <si>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</si>
  <si>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</si>
  <si>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</si>
  <si>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</si>
  <si>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</si>
  <si>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</si>
  <si>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</si>
  <si>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</si>
  <si>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</si>
  <si>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</si>
  <si>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</si>
  <si>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</si>
  <si>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</si>
  <si>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</si>
  <si>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</si>
  <si>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</si>
  <si>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</si>
  <si>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</si>
  <si>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</si>
  <si>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</si>
  <si>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</si>
  <si>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</si>
  <si>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</si>
  <si>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</si>
  <si>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</si>
  <si>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</si>
  <si>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</si>
  <si>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</si>
  <si>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</si>
  <si>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</si>
  <si>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</si>
  <si>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</si>
  <si>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</si>
  <si>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</si>
  <si>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</si>
  <si>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</si>
  <si>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</si>
  <si>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</si>
  <si>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</si>
  <si>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</si>
  <si>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</si>
  <si>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</si>
  <si>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</si>
  <si>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</si>
  <si>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</si>
  <si>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</si>
  <si>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</si>
  <si>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</si>
  <si>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</si>
  <si>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</si>
  <si>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</si>
  <si>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</si>
  <si>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</si>
  <si>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</si>
  <si>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</si>
  <si>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</si>
  <si>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</si>
  <si>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</si>
  <si>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</si>
  <si>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</si>
  <si>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</si>
  <si>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</si>
  <si>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</si>
  <si>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</si>
  <si>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</si>
  <si>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</si>
  <si>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</si>
  <si>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</si>
  <si>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</si>
  <si>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</si>
  <si>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</si>
  <si>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</si>
  <si>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</si>
  <si>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</si>
  <si>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</si>
  <si>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</si>
  <si>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</si>
  <si>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</si>
  <si>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</si>
  <si>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</si>
  <si>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</si>
  <si>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</si>
  <si>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</si>
  <si>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</si>
  <si>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</si>
  <si>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</si>
  <si>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</si>
  <si>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</si>
  <si>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</si>
  <si>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</si>
  <si>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</si>
  <si>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</si>
  <si>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</si>
  <si>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</si>
  <si>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</si>
  <si>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</si>
  <si>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</si>
  <si>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</si>
  <si>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</si>
  <si>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</si>
  <si>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</si>
  <si>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</si>
  <si>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</si>
  <si>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</si>
  <si>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</si>
  <si>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</si>
  <si>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</si>
  <si>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</si>
  <si>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</si>
  <si>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</si>
  <si>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</si>
  <si>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</si>
  <si>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</si>
  <si>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</si>
  <si>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</si>
  <si>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</si>
  <si>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</si>
  <si>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</si>
  <si>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</si>
  <si>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</si>
  <si>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</si>
  <si>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</si>
  <si>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</si>
  <si>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</si>
  <si>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</si>
  <si>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</si>
  <si>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</si>
  <si>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</si>
  <si>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</si>
  <si>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</si>
  <si>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</si>
  <si>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</si>
  <si>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</si>
  <si>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</si>
  <si>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</si>
  <si>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</si>
  <si>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</si>
  <si>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</si>
  <si>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</si>
  <si>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</si>
  <si>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</si>
  <si>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</si>
  <si>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</si>
  <si>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</si>
  <si>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</si>
  <si>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</si>
  <si>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</si>
  <si>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</si>
  <si>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</si>
  <si>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</si>
  <si>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</si>
  <si>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</si>
  <si>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</si>
  <si>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</si>
  <si>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</si>
  <si>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</si>
  <si>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</si>
  <si>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</si>
  <si>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</si>
  <si>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</si>
  <si>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</si>
  <si>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</si>
  <si>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</si>
  <si>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</si>
  <si>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</si>
  <si>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</si>
  <si>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</si>
  <si>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</si>
  <si>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</si>
  <si>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</si>
  <si>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</si>
  <si>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</si>
  <si>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</si>
  <si>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</si>
  <si>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</si>
  <si>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</si>
  <si>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</si>
  <si>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</si>
  <si>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</si>
  <si>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</si>
  <si>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</si>
  <si>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</si>
  <si>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</si>
  <si>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</si>
  <si>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</si>
  <si>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</si>
  <si>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</si>
  <si>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</si>
  <si>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</si>
  <si>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</si>
  <si>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</si>
  <si>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</si>
  <si>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</si>
  <si>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</si>
  <si>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</si>
  <si>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</si>
  <si>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</si>
  <si>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</si>
  <si>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</si>
  <si>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</si>
  <si>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</si>
  <si>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</si>
  <si>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</si>
  <si>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</si>
  <si>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</si>
  <si>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</si>
  <si>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</si>
  <si>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</si>
  <si>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</si>
  <si>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</si>
  <si>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</si>
  <si>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</si>
  <si>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</si>
  <si>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</si>
  <si>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</si>
  <si>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</si>
  <si>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</si>
  <si>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</si>
  <si>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</si>
  <si>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</si>
  <si>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</si>
  <si>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</si>
  <si>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</si>
  <si>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</si>
  <si>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</si>
  <si>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</si>
  <si>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</si>
  <si>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</si>
  <si>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</si>
  <si>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</si>
  <si>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</si>
  <si>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</si>
  <si>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</si>
  <si>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</si>
  <si>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</si>
  <si>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</si>
  <si>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</si>
  <si>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</si>
  <si>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</si>
  <si>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</si>
  <si>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</si>
  <si>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</si>
  <si>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</si>
  <si>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</si>
  <si>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</si>
  <si>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</si>
  <si>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</si>
  <si>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</si>
  <si>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</si>
  <si>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</si>
  <si>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</si>
  <si>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</si>
  <si>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</si>
  <si>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</si>
  <si>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</si>
  <si>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</si>
  <si>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</si>
  <si>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</si>
  <si>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</si>
  <si>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</si>
  <si>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</si>
  <si>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</si>
  <si>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</si>
  <si>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</si>
  <si>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</si>
  <si>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</si>
  <si>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</si>
  <si>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</si>
  <si>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</si>
  <si>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</si>
  <si>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</si>
  <si>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</si>
  <si>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</si>
  <si>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</si>
  <si>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</si>
  <si>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</si>
  <si>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</si>
  <si>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</si>
  <si>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</si>
  <si>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</si>
  <si>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</si>
  <si>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</si>
  <si>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</si>
  <si>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</si>
  <si>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</si>
  <si>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</si>
  <si>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</si>
  <si>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</si>
  <si>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</si>
  <si>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</si>
  <si>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</si>
  <si>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</si>
  <si>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</si>
  <si>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</si>
  <si>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</si>
  <si>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</si>
  <si>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</si>
  <si>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</si>
  <si>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</si>
  <si>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</si>
  <si>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</si>
  <si>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</si>
  <si>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</si>
  <si>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</si>
  <si>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</si>
  <si>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</si>
  <si>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</si>
  <si>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</si>
  <si>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</si>
  <si>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</si>
  <si>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</si>
  <si>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</si>
  <si>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</si>
  <si>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</si>
  <si>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</si>
  <si>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</si>
  <si>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</si>
  <si>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</si>
  <si>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</si>
  <si>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</si>
  <si>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</si>
  <si>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</si>
  <si>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</si>
  <si>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</si>
  <si>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</si>
  <si>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</si>
  <si>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</si>
  <si>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</si>
  <si>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</si>
  <si>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</si>
  <si>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</si>
  <si>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</si>
  <si>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</si>
  <si>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</si>
  <si>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</si>
  <si>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</si>
  <si>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</si>
  <si>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</si>
  <si>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</si>
  <si>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</si>
  <si>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</si>
  <si>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</si>
  <si>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</si>
  <si>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</si>
  <si>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</si>
  <si>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</si>
  <si>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</si>
  <si>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</si>
  <si>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</si>
  <si>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</si>
  <si>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</si>
  <si>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</si>
  <si>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</si>
  <si>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</si>
  <si>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</si>
  <si>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</si>
  <si>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</si>
  <si>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</si>
  <si>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</si>
  <si>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</si>
  <si>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</si>
  <si>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</si>
  <si>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</si>
  <si>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</si>
  <si>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</si>
  <si>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</si>
  <si>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</si>
  <si>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</si>
  <si>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</si>
  <si>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</si>
  <si>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</si>
  <si>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</si>
  <si>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</si>
  <si>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</si>
  <si>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</si>
  <si>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</si>
  <si>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</si>
  <si>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</si>
  <si>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</si>
  <si>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</si>
  <si>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</si>
  <si>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</si>
  <si>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</si>
  <si>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</si>
  <si>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</si>
  <si>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</si>
  <si>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</si>
  <si>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</si>
  <si>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</si>
  <si>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</si>
  <si>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</si>
  <si>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</si>
  <si>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</si>
  <si>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</si>
  <si>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</si>
  <si>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</si>
  <si>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</si>
  <si>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</si>
  <si>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</si>
  <si>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</si>
  <si>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</si>
  <si>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</si>
  <si>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</si>
  <si>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</si>
  <si>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</si>
  <si>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</si>
  <si>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</si>
  <si>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</si>
  <si>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</si>
  <si>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</si>
  <si>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</si>
  <si>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</si>
  <si>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</si>
  <si>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</si>
  <si>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</si>
  <si>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</si>
  <si>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</si>
  <si>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</si>
  <si>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</si>
  <si>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</si>
  <si>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</si>
  <si>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</si>
  <si>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</si>
  <si>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</si>
  <si>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</si>
  <si>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</si>
  <si>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</si>
  <si>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</si>
  <si>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</si>
  <si>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</si>
  <si>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</si>
  <si>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</si>
  <si>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</si>
  <si>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</si>
  <si>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</si>
  <si>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</si>
  <si>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</si>
  <si>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</si>
  <si>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</si>
  <si>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</si>
  <si>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</si>
  <si>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</si>
  <si>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</si>
  <si>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</si>
  <si>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</si>
  <si>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</si>
  <si>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</si>
  <si>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</si>
  <si>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</si>
  <si>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</si>
  <si>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</si>
  <si>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</si>
  <si>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</si>
  <si>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</si>
  <si>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</si>
  <si>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</si>
  <si>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</si>
  <si>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</si>
  <si>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</si>
  <si>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</si>
  <si>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</si>
  <si>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</si>
  <si>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</si>
  <si>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</si>
  <si>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</si>
  <si>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</si>
  <si>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</si>
  <si>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</si>
  <si>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</si>
  <si>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</si>
  <si>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</si>
  <si>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</si>
  <si>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</si>
  <si>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</si>
  <si>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</si>
  <si>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</si>
  <si>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</si>
  <si>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</si>
  <si>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</si>
  <si>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</si>
  <si>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</si>
  <si>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</si>
  <si>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</si>
  <si>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</si>
  <si>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</si>
  <si>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</si>
  <si>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</si>
  <si>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</si>
  <si>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</si>
  <si>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</si>
  <si>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</si>
  <si>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</si>
  <si>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</si>
  <si>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</si>
  <si>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</si>
  <si>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</si>
  <si>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</si>
  <si>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</si>
  <si>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</si>
  <si>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</si>
  <si>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</si>
  <si>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</si>
  <si>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</si>
  <si>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</si>
  <si>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</si>
  <si>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</si>
  <si>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</si>
  <si>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</si>
  <si>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</si>
  <si>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</si>
  <si>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</si>
  <si>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</si>
  <si>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</si>
  <si>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</si>
  <si>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</si>
  <si>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</si>
  <si>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</si>
  <si>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</si>
  <si>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</si>
  <si>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</si>
  <si>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</si>
  <si>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</si>
  <si>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</si>
  <si>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</si>
  <si>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</si>
  <si>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</si>
  <si>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</si>
  <si>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</si>
  <si>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</si>
  <si>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</si>
  <si>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</si>
  <si>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</si>
  <si>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</si>
  <si>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</si>
  <si>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</si>
  <si>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</si>
  <si>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</si>
  <si>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</si>
  <si>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</si>
  <si>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</si>
  <si>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</si>
  <si>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</si>
  <si>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</si>
  <si>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</si>
  <si>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</si>
  <si>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</si>
  <si>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</si>
  <si>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</si>
  <si>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</si>
  <si>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</si>
  <si>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</si>
  <si>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</si>
  <si>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</si>
  <si>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</si>
  <si>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</si>
  <si>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</si>
  <si>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</si>
  <si>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</si>
  <si>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</si>
  <si>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</si>
  <si>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</si>
  <si>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</si>
  <si>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</si>
  <si>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</si>
  <si>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</si>
  <si>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</si>
  <si>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</si>
  <si>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</si>
  <si>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</si>
  <si>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</si>
  <si>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</si>
  <si>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</si>
  <si>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</si>
  <si>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</si>
  <si>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</si>
  <si>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</si>
  <si>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</si>
  <si>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</si>
  <si>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</si>
  <si>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</si>
  <si>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</si>
  <si>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</si>
  <si>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</si>
  <si>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</si>
  <si>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</si>
  <si>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</si>
  <si>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</si>
  <si>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</si>
  <si>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</si>
  <si>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</si>
  <si>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</si>
  <si>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</si>
  <si>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</si>
  <si>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</si>
  <si>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</si>
  <si>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</si>
  <si>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</si>
  <si>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</si>
  <si>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</si>
  <si>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</si>
  <si>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</si>
  <si>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</si>
  <si>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</si>
  <si>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</si>
  <si>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</si>
  <si>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</si>
  <si>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</si>
  <si>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</si>
  <si>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</si>
  <si>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</si>
  <si>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</si>
  <si>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</si>
  <si>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</si>
  <si>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</si>
  <si>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</si>
  <si>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</si>
  <si>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</si>
  <si>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</si>
  <si>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</si>
  <si>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</si>
  <si>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</si>
  <si>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</si>
  <si>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</si>
  <si>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</si>
  <si>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</si>
  <si>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</si>
  <si>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</si>
  <si>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</si>
  <si>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</si>
  <si>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</si>
  <si>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</si>
  <si>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</si>
  <si>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</si>
  <si>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</si>
  <si>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</si>
  <si>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</si>
  <si>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</si>
  <si>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</si>
  <si>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</si>
  <si>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</si>
  <si>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</si>
  <si>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</si>
  <si>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</si>
  <si>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</si>
  <si>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</si>
  <si>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</si>
  <si>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</si>
  <si>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</si>
  <si>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</si>
  <si>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</si>
  <si>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</si>
  <si>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</si>
  <si>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</si>
  <si>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</si>
  <si>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</si>
  <si>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</si>
  <si>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</si>
  <si>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</si>
  <si>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</si>
  <si>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</si>
  <si>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</si>
  <si>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</si>
  <si>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</si>
  <si>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</si>
  <si>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</si>
  <si>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</si>
  <si>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</si>
  <si>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</si>
  <si>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</si>
  <si>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</si>
  <si>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</si>
  <si>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</si>
  <si>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</si>
  <si>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</si>
  <si>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</si>
  <si>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</si>
  <si>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</si>
  <si>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</si>
  <si>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</si>
  <si>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</si>
  <si>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</si>
  <si>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</si>
  <si>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</si>
  <si>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</si>
  <si>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</si>
  <si>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</si>
  <si>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</si>
  <si>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</si>
  <si>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</si>
  <si>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</si>
  <si>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</si>
  <si>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</si>
  <si>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</si>
  <si>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</si>
  <si>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</si>
  <si>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</si>
  <si>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</si>
  <si>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</si>
  <si>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</si>
  <si>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</si>
  <si>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</si>
  <si>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</si>
  <si>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</si>
  <si>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</si>
  <si>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</si>
  <si>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</si>
  <si>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</si>
  <si>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</si>
  <si>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</si>
  <si>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</si>
  <si>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</si>
  <si>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</si>
  <si>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</si>
  <si>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</si>
  <si>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</si>
  <si>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</si>
  <si>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</si>
  <si>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</si>
  <si>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</si>
  <si>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</si>
  <si>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</si>
  <si>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</si>
  <si>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</si>
  <si>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</si>
  <si>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</si>
  <si>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</si>
  <si>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</si>
  <si>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</si>
  <si>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</si>
  <si>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</si>
  <si>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</si>
  <si>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</si>
  <si>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</si>
  <si>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</si>
  <si>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</si>
  <si>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</si>
  <si>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</si>
  <si>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</si>
  <si>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</si>
  <si>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</si>
  <si>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</si>
  <si>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</si>
  <si>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</si>
  <si>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</si>
  <si>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</si>
  <si>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</si>
  <si>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</si>
  <si>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</si>
  <si>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</si>
  <si>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</si>
  <si>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</si>
  <si>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</si>
  <si>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</si>
  <si>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</si>
  <si>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</si>
  <si>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</si>
  <si>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</si>
  <si>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</si>
  <si>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</si>
  <si>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</si>
  <si>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</si>
  <si>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</si>
  <si>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</si>
  <si>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</si>
  <si>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</si>
  <si>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</si>
  <si>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</si>
  <si>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</si>
  <si>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</si>
  <si>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</si>
  <si>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</si>
  <si>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</si>
  <si>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</si>
  <si>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</si>
  <si>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</si>
  <si>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</si>
  <si>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</si>
  <si>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</si>
  <si>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</si>
  <si>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</si>
  <si>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</si>
  <si>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</si>
  <si>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</si>
  <si>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</si>
  <si>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</si>
  <si>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</si>
  <si>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</si>
  <si>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</si>
  <si>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</si>
  <si>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</si>
  <si>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</si>
  <si>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</si>
  <si>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</si>
  <si>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</si>
  <si>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</si>
  <si>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</si>
  <si>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</si>
  <si>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</si>
  <si>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</si>
  <si>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</si>
  <si>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</si>
  <si>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</si>
  <si>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</si>
  <si>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</si>
  <si>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</si>
  <si>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</si>
  <si>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</si>
  <si>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</si>
  <si>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</si>
  <si>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</si>
  <si>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</si>
  <si>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</si>
  <si>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</si>
  <si>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</si>
  <si>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</si>
  <si>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</si>
  <si>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</si>
  <si>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</si>
  <si>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</si>
  <si>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</si>
  <si>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</si>
  <si>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</si>
  <si>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</si>
  <si>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</si>
  <si>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</si>
  <si>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</si>
  <si>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</si>
  <si>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</si>
  <si>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</si>
  <si>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</si>
  <si>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</si>
  <si>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</si>
  <si>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</si>
  <si>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</si>
  <si>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</si>
  <si>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</si>
  <si>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</si>
  <si>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</si>
  <si>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</si>
  <si>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</si>
  <si>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</si>
  <si>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</si>
  <si>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</si>
  <si>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</si>
  <si>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</si>
  <si>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</si>
  <si>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</si>
  <si>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</si>
  <si>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</si>
  <si>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</si>
  <si>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</si>
  <si>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</si>
  <si>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</si>
  <si>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</si>
  <si>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</si>
  <si>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</si>
  <si>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</si>
  <si>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</si>
  <si>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</si>
  <si>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</si>
  <si>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</si>
  <si>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</si>
  <si>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</si>
  <si>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</si>
  <si>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</si>
  <si>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</si>
  <si>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</si>
  <si>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</si>
  <si>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</si>
  <si>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</si>
  <si>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</si>
  <si>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</si>
  <si>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</si>
  <si>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</si>
  <si>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</si>
  <si>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</si>
  <si>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</si>
  <si>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</si>
  <si>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</si>
  <si>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</si>
  <si>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</si>
  <si>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</si>
  <si>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</si>
  <si>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</si>
  <si>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</si>
  <si>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</si>
  <si>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</si>
  <si>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</si>
  <si>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</si>
  <si>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</si>
  <si>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</si>
  <si>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</si>
  <si>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</si>
  <si>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</si>
  <si>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</si>
  <si>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</si>
  <si>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</si>
  <si>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</si>
  <si>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</si>
  <si>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</si>
  <si>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</si>
  <si>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</si>
  <si>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</si>
  <si>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</si>
  <si>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</si>
  <si>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</si>
  <si>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</si>
  <si>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</si>
  <si>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</si>
  <si>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</si>
  <si>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</si>
  <si>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</si>
  <si>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</si>
  <si>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</si>
  <si>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</si>
  <si>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</si>
  <si>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</si>
  <si>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</si>
  <si>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</si>
  <si>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</si>
  <si>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</si>
  <si>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</si>
  <si>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</si>
  <si>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</si>
  <si>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</si>
  <si>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</si>
  <si>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</si>
  <si>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</si>
  <si>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</si>
  <si>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</si>
  <si>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</si>
  <si>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</si>
  <si>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</si>
  <si>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</si>
  <si>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</si>
  <si>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</si>
  <si>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</si>
  <si>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</si>
  <si>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</si>
  <si>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</si>
  <si>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</si>
  <si>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</si>
  <si>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</si>
  <si>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</si>
  <si>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</si>
  <si>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</si>
  <si>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</si>
  <si>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</si>
  <si>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</si>
  <si>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</si>
  <si>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</si>
  <si>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</si>
  <si>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</si>
  <si>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</si>
  <si>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</si>
  <si>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</si>
  <si>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</si>
  <si>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</si>
  <si>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</si>
  <si>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</si>
  <si>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</si>
  <si>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</si>
  <si>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</si>
  <si>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</si>
  <si>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</si>
  <si>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</si>
  <si>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</si>
  <si>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</si>
  <si>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</si>
  <si>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</si>
  <si>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</si>
  <si>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</si>
  <si>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</si>
  <si>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</si>
  <si>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</si>
  <si>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</si>
  <si>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</si>
  <si>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</si>
  <si>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</si>
  <si>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</si>
  <si>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</si>
  <si>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</si>
  <si>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</si>
  <si>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</si>
  <si>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</si>
  <si>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</si>
  <si>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</si>
  <si>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</si>
  <si>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</si>
  <si>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</si>
  <si>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</si>
  <si>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</si>
  <si>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</si>
  <si>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</si>
  <si>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</si>
  <si>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</si>
  <si>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</si>
  <si>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</si>
  <si>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</si>
  <si>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</si>
  <si>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</si>
  <si>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</si>
  <si>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</si>
  <si>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</si>
  <si>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</si>
  <si>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</si>
  <si>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</si>
  <si>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</si>
  <si>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</si>
  <si>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</si>
  <si>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</si>
  <si>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</si>
  <si>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</si>
  <si>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</si>
  <si>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</si>
  <si>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</si>
  <si>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</si>
  <si>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</si>
  <si>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</si>
  <si>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</si>
  <si>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</si>
  <si>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</si>
  <si>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</si>
  <si>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</si>
  <si>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</si>
  <si>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</si>
  <si>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</si>
  <si>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</si>
  <si>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</si>
  <si>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</si>
  <si>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</si>
  <si>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</si>
  <si>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</si>
  <si>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</si>
  <si>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</si>
  <si>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</si>
  <si>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</si>
  <si>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</si>
  <si>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</si>
  <si>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</si>
  <si>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</si>
  <si>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</si>
  <si>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</si>
  <si>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</si>
  <si>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</si>
  <si>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</si>
  <si>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</si>
  <si>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</si>
  <si>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</si>
  <si>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</si>
  <si>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</si>
  <si>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</si>
  <si>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</si>
  <si>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</si>
  <si>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</si>
  <si>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</si>
  <si>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</si>
  <si>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</si>
  <si>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</si>
  <si>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</si>
  <si>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</si>
  <si>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</si>
  <si>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</si>
  <si>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</si>
  <si>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</si>
  <si>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</si>
  <si>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</si>
  <si>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</si>
  <si>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</si>
  <si>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</si>
  <si>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</si>
  <si>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</si>
  <si>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</si>
  <si>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</si>
  <si>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</si>
  <si>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</si>
  <si>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</si>
  <si>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</si>
  <si>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</si>
  <si>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</si>
  <si>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</si>
  <si>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</si>
  <si>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</si>
  <si>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</si>
  <si>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</si>
  <si>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</si>
  <si>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</si>
  <si>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</si>
  <si>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</si>
  <si>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</si>
  <si>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</si>
  <si>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</si>
  <si>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</si>
  <si>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</si>
  <si>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</si>
  <si>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</si>
  <si>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</si>
  <si>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</si>
  <si>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</si>
  <si>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</si>
  <si>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</si>
  <si>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</si>
  <si>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</si>
  <si>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</si>
  <si>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</si>
  <si>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</si>
  <si>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</si>
  <si>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</si>
  <si>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</si>
  <si>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</si>
  <si>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</si>
  <si>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</si>
  <si>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</si>
  <si>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</si>
  <si>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</si>
  <si>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</si>
  <si>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</si>
  <si>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</si>
  <si>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</si>
  <si>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</si>
  <si>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</si>
  <si>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</si>
  <si>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</si>
  <si>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</si>
  <si>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</si>
  <si>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</si>
  <si>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</si>
  <si>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</si>
  <si>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</si>
  <si>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</si>
  <si>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</si>
  <si>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</si>
  <si>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</si>
  <si>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</si>
  <si>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</si>
  <si>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</si>
  <si>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</si>
  <si>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</si>
  <si>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</si>
  <si>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</si>
  <si>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</si>
  <si>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</si>
  <si>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</si>
  <si>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</si>
  <si>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</si>
  <si>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</si>
  <si>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</si>
  <si>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</si>
  <si>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</si>
  <si>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</si>
  <si>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</si>
  <si>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</si>
  <si>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</si>
  <si>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</si>
  <si>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</si>
  <si>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</si>
  <si>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</si>
  <si>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</si>
  <si>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</si>
  <si>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</si>
  <si>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</si>
  <si>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</si>
  <si>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</si>
  <si>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</si>
  <si>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</si>
  <si>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</si>
  <si>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</si>
  <si>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</si>
  <si>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</si>
  <si>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</si>
  <si>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</si>
  <si>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</si>
  <si>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</si>
  <si>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</si>
  <si>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</si>
  <si>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</si>
  <si>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</si>
  <si>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</si>
  <si>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</si>
  <si>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</si>
  <si>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</si>
  <si>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</si>
  <si>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</si>
  <si>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</si>
  <si>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</si>
  <si>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</si>
  <si>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</si>
  <si>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</si>
  <si>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</si>
  <si>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</si>
  <si>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</si>
  <si>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</si>
  <si>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</si>
  <si>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</si>
  <si>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</si>
  <si>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</si>
  <si>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</si>
  <si>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</si>
  <si>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</si>
  <si>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</si>
  <si>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</si>
  <si>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</si>
  <si>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</si>
  <si>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</si>
  <si>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</si>
  <si>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</si>
  <si>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</si>
  <si>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</si>
  <si>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</si>
  <si>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</si>
  <si>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</si>
  <si>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</si>
  <si>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</si>
  <si>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</si>
  <si>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</si>
  <si>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</si>
  <si>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</si>
  <si>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</si>
  <si>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</si>
  <si>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</si>
  <si>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</si>
  <si>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</si>
  <si>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</si>
  <si>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</si>
  <si>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</si>
  <si>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</si>
  <si>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</si>
  <si>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</si>
  <si>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</si>
  <si>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</si>
  <si>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</si>
  <si>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</si>
  <si>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</si>
  <si>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</si>
  <si>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</si>
  <si>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</si>
  <si>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</si>
  <si>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</si>
  <si>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</si>
  <si>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</si>
  <si>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</si>
  <si>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</si>
  <si>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</si>
  <si>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</si>
  <si>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</si>
  <si>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</si>
  <si>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</si>
  <si>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</si>
  <si>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</si>
  <si>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</si>
  <si>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</si>
  <si>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</si>
  <si>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</si>
  <si>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</si>
  <si>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</si>
  <si>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</si>
  <si>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</si>
  <si>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</si>
  <si>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</si>
  <si>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</si>
  <si>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</si>
  <si>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</si>
  <si>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</si>
  <si>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</si>
  <si>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</si>
  <si>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</si>
  <si>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</si>
  <si>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</si>
  <si>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</si>
  <si>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</si>
  <si>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</si>
  <si>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</si>
  <si>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</si>
  <si>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</si>
  <si>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</si>
  <si>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</si>
  <si>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</si>
  <si>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</si>
  <si>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</si>
  <si>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</si>
  <si>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</si>
  <si>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</si>
  <si>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</si>
  <si>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</si>
  <si>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</si>
  <si>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</si>
  <si>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</si>
  <si>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</si>
  <si>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</si>
  <si>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</si>
  <si>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</si>
  <si>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</si>
  <si>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</si>
  <si>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</si>
  <si>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</si>
  <si>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</si>
  <si>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</si>
  <si>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</si>
  <si>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</si>
  <si>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</si>
  <si>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</si>
  <si>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</si>
  <si>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</si>
  <si>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</si>
  <si>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</si>
  <si>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</si>
  <si>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</si>
  <si>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</si>
  <si>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</si>
  <si>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</si>
  <si>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</si>
  <si>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</si>
  <si>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</si>
  <si>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</si>
  <si>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</si>
  <si>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</si>
  <si>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</si>
  <si>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</si>
  <si>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</si>
  <si>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</si>
  <si>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</si>
  <si>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</si>
  <si>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</si>
  <si>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</si>
  <si>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</si>
  <si>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</si>
  <si>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</si>
  <si>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</si>
  <si>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</si>
  <si>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</si>
  <si>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</si>
  <si>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</si>
  <si>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</si>
  <si>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</si>
  <si>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</si>
  <si>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</si>
  <si>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</si>
  <si>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</si>
  <si>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</si>
  <si>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</si>
  <si>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</si>
  <si>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</si>
  <si>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</si>
  <si>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</si>
  <si>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</si>
  <si>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</si>
  <si>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</si>
  <si>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</si>
  <si>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</si>
  <si>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</si>
  <si>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</si>
  <si>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</si>
  <si>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</si>
  <si>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</si>
  <si>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</si>
  <si>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</si>
  <si>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</si>
  <si>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</si>
  <si>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</si>
  <si>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</si>
  <si>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</si>
  <si>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</si>
  <si>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</si>
  <si>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</si>
  <si>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</si>
  <si>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</si>
  <si>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</si>
  <si>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</si>
  <si>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</si>
  <si>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</si>
  <si>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</si>
  <si>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</si>
  <si>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</si>
  <si>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</si>
  <si>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</si>
  <si>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</si>
  <si>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</si>
  <si>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</si>
  <si>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</si>
  <si>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</si>
  <si>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</si>
  <si>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</si>
  <si>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</si>
  <si>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</si>
  <si>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</si>
  <si>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</si>
  <si>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</si>
  <si>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</si>
  <si>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</si>
  <si>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</si>
  <si>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</si>
  <si>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</si>
  <si>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</si>
  <si>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</si>
  <si>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</si>
  <si>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</si>
  <si>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</si>
  <si>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</si>
  <si>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</si>
  <si>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</si>
  <si>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</si>
  <si>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</si>
  <si>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</si>
  <si>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</si>
  <si>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</si>
  <si>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</si>
  <si>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</si>
  <si>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</si>
  <si>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</si>
  <si>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</si>
  <si>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</si>
  <si>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</si>
  <si>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</si>
  <si>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</si>
  <si>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</si>
  <si>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</si>
  <si>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</si>
  <si>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</si>
  <si>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</si>
  <si>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</si>
  <si>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</si>
  <si>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</si>
  <si>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</si>
  <si>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</si>
  <si>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</si>
  <si>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</si>
  <si>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</si>
  <si>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</si>
  <si>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</si>
  <si>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</si>
  <si>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</si>
  <si>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</si>
  <si>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</si>
  <si>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</si>
  <si>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</si>
  <si>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</si>
  <si>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</si>
  <si>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</si>
  <si>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</si>
  <si>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</si>
  <si>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</si>
  <si>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</si>
  <si>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</si>
  <si>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</si>
  <si>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</si>
  <si>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</si>
  <si>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</si>
  <si>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</si>
  <si>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</si>
  <si>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</si>
  <si>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</si>
  <si>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</si>
  <si>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</si>
  <si>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</si>
  <si>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</si>
  <si>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</si>
  <si>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</si>
  <si>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</si>
  <si>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</si>
  <si>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</si>
  <si>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</si>
  <si>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</si>
  <si>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</si>
  <si>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</si>
  <si>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</si>
  <si>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</si>
  <si>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</si>
  <si>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</si>
  <si>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</si>
  <si>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</si>
  <si>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</si>
  <si>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</si>
  <si>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</si>
  <si>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</si>
  <si>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</si>
  <si>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</si>
  <si>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</si>
  <si>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</si>
  <si>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</si>
  <si>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</si>
  <si>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</si>
  <si>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</si>
  <si>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</si>
  <si>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</si>
  <si>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</si>
  <si>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</si>
  <si>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</si>
  <si>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</si>
  <si>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</si>
  <si>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</si>
  <si>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</si>
  <si>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</si>
  <si>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</si>
  <si>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</si>
  <si>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</si>
  <si>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</si>
  <si>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</si>
  <si>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</si>
  <si>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</si>
  <si>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</si>
  <si>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</si>
  <si>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</si>
  <si>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</si>
  <si>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</si>
  <si>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</si>
  <si>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</si>
  <si>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</si>
  <si>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</si>
  <si>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</si>
  <si>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</si>
  <si>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</si>
  <si>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</si>
  <si>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</si>
  <si>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</si>
  <si>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</si>
  <si>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</si>
  <si>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</si>
  <si>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</si>
  <si>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</si>
  <si>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</si>
  <si>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</si>
  <si>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</si>
  <si>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</si>
  <si>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</si>
  <si>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</si>
  <si>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</si>
  <si>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</si>
  <si>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</si>
  <si>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</si>
  <si>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</si>
  <si>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</si>
  <si>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</si>
  <si>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</si>
  <si>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</si>
  <si>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</si>
  <si>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</si>
  <si>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</si>
  <si>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</si>
  <si>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</si>
  <si>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</si>
  <si>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</si>
  <si>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</si>
  <si>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</si>
  <si>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</si>
  <si>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</si>
  <si>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</si>
  <si>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</si>
  <si>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</si>
  <si>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</si>
  <si>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</si>
  <si>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</si>
  <si>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</si>
  <si>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</si>
  <si>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</si>
  <si>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</si>
  <si>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</si>
  <si>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</si>
  <si>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</si>
  <si>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</si>
  <si>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</si>
  <si>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</si>
  <si>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</si>
  <si>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</si>
  <si>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</si>
  <si>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</si>
  <si>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</si>
  <si>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</si>
  <si>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</si>
  <si>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</si>
  <si>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</si>
  <si>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</si>
  <si>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</si>
  <si>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</si>
  <si>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</si>
  <si>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</si>
  <si>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</si>
  <si>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</si>
  <si>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</si>
  <si>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</si>
  <si>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</si>
  <si>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</si>
  <si>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</si>
  <si>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</si>
  <si>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</si>
  <si>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</si>
  <si>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</si>
  <si>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</si>
  <si>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</si>
  <si>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</si>
  <si>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</si>
  <si>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</si>
  <si>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</si>
  <si>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</si>
  <si>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</si>
  <si>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</si>
  <si>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</si>
  <si>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</si>
  <si>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</si>
  <si>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</si>
  <si>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</si>
  <si>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</si>
  <si>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</si>
  <si>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</si>
  <si>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</si>
  <si>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</si>
  <si>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</si>
  <si>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</si>
  <si>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</si>
  <si>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</si>
  <si>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</si>
  <si>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</si>
  <si>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</si>
  <si>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</si>
  <si>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</si>
  <si>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</si>
  <si>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</si>
  <si>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</si>
  <si>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</si>
  <si>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</si>
  <si>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</si>
  <si>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</si>
  <si>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</si>
  <si>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</si>
  <si>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</si>
  <si>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</si>
  <si>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</si>
  <si>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</si>
  <si>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</si>
  <si>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</si>
  <si>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</si>
  <si>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</si>
  <si>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</si>
  <si>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</si>
  <si>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</si>
  <si>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</si>
  <si>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</si>
  <si>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</si>
  <si>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</si>
  <si>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</si>
  <si>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</si>
  <si>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</si>
  <si>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</si>
  <si>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</si>
  <si>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</si>
  <si>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</si>
  <si>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</si>
  <si>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</si>
  <si>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</si>
  <si>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</si>
  <si>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</si>
  <si>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</si>
  <si>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</si>
  <si>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</si>
  <si>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</si>
  <si>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</si>
  <si>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</si>
  <si>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</si>
  <si>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</si>
  <si>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</si>
  <si>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</si>
  <si>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</si>
  <si>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</si>
  <si>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</si>
  <si>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</si>
  <si>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</si>
  <si>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</si>
  <si>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</si>
  <si>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</si>
  <si>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</si>
  <si>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</si>
  <si>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</si>
  <si>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</si>
  <si>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</si>
  <si>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</si>
  <si>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</si>
  <si>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</si>
  <si>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</si>
  <si>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</si>
  <si>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</si>
  <si>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</si>
  <si>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</si>
  <si>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</si>
  <si>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</si>
  <si>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</si>
  <si>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</si>
  <si>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</si>
  <si>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</si>
  <si>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</si>
  <si>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</si>
  <si>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</si>
  <si>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</si>
  <si>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</si>
  <si>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</si>
  <si>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</si>
  <si>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</si>
  <si>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</si>
  <si>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</si>
  <si>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</si>
  <si>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</si>
  <si>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</si>
  <si>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</si>
  <si>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</si>
  <si>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</si>
  <si>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</si>
  <si>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</si>
  <si>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</si>
  <si>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</si>
  <si>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</si>
  <si>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</si>
  <si>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</si>
  <si>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</si>
  <si>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</si>
  <si>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</si>
  <si>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</si>
  <si>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</si>
  <si>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</si>
  <si>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</si>
  <si>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</si>
  <si>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</si>
  <si>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</si>
  <si>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</si>
  <si>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</si>
  <si>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</si>
  <si>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</si>
  <si>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</si>
  <si>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</si>
  <si>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</si>
  <si>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</si>
  <si>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</si>
  <si>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</si>
  <si>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</si>
  <si>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</si>
  <si>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</si>
  <si>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</si>
  <si>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</si>
  <si>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</si>
  <si>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</si>
  <si>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</si>
  <si>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</si>
  <si>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</si>
  <si>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</si>
  <si>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</si>
  <si>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</si>
  <si>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</si>
  <si>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</si>
  <si>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</si>
  <si>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</si>
  <si>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</si>
  <si>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</si>
  <si>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</si>
  <si>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</si>
  <si>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</si>
  <si>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</si>
  <si>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</si>
  <si>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</si>
  <si>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</si>
  <si>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</si>
  <si>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</si>
  <si>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</si>
  <si>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</si>
  <si>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</si>
  <si>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</si>
  <si>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</si>
  <si>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</si>
  <si>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</si>
  <si>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</si>
  <si>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</si>
  <si>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</si>
  <si>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</si>
  <si>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</si>
  <si>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</si>
  <si>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</si>
  <si>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</si>
  <si>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</si>
  <si>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</si>
  <si>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</si>
  <si>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</si>
  <si>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</si>
  <si>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</si>
  <si>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</si>
  <si>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</si>
  <si>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</si>
  <si>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</si>
  <si>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</si>
  <si>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</si>
  <si>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</si>
  <si>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</si>
  <si>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</si>
  <si>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</si>
  <si>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</si>
  <si>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</si>
  <si>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</si>
  <si>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</si>
  <si>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</si>
  <si>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</si>
  <si>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</si>
  <si>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</si>
  <si>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</si>
  <si>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</si>
  <si>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</si>
  <si>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</si>
  <si>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</si>
  <si>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</si>
  <si>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</si>
  <si>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</si>
  <si>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</si>
  <si>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</si>
  <si>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</si>
  <si>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</si>
  <si>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</si>
  <si>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</si>
  <si>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</si>
  <si>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</si>
  <si>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</si>
  <si>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</si>
  <si>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</si>
  <si>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</si>
  <si>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</si>
  <si>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</si>
  <si>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</si>
  <si>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</si>
  <si>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</si>
  <si>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</si>
  <si>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</si>
  <si>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</si>
  <si>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</si>
  <si>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</si>
  <si>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</si>
  <si>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</si>
  <si>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</si>
  <si>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</si>
  <si>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</si>
  <si>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</si>
  <si>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</si>
  <si>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</si>
  <si>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</si>
  <si>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</si>
  <si>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</si>
  <si>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</si>
  <si>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</si>
  <si>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</si>
  <si>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</si>
  <si>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</si>
  <si>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</si>
  <si>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</si>
  <si>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</si>
  <si>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</si>
  <si>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</si>
  <si>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</si>
  <si>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</si>
  <si>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</si>
  <si>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</si>
  <si>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</si>
  <si>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</si>
  <si>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</si>
  <si>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</si>
  <si>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</si>
  <si>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</si>
  <si>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</si>
  <si>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</si>
  <si>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</si>
  <si>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</si>
  <si>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</si>
  <si>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</si>
  <si>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</si>
  <si>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</si>
  <si>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</si>
  <si>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</si>
  <si>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</si>
  <si>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</si>
  <si>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</si>
  <si>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</si>
  <si>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</si>
  <si>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</si>
  <si>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</si>
  <si>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</si>
  <si>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</si>
  <si>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</si>
  <si>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</si>
  <si>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</si>
  <si>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</si>
  <si>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</si>
  <si>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</si>
  <si>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</si>
  <si>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</si>
  <si>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</si>
  <si>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</si>
  <si>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</si>
  <si>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</si>
  <si>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</si>
  <si>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</si>
  <si>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</si>
  <si>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</si>
  <si>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</si>
  <si>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</si>
  <si>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</si>
  <si>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</si>
  <si>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</si>
  <si>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</si>
  <si>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</si>
  <si>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</si>
  <si>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</si>
  <si>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</si>
  <si>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</si>
  <si>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</si>
  <si>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</si>
  <si>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</si>
  <si>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</si>
  <si>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</si>
  <si>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</si>
  <si>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</si>
  <si>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</si>
  <si>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</si>
  <si>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</si>
  <si>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</si>
  <si>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</si>
  <si>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</si>
  <si>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</si>
  <si>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</si>
  <si>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</si>
  <si>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</si>
  <si>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</si>
  <si>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</si>
  <si>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</si>
  <si>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</si>
  <si>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</si>
  <si>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</si>
  <si>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</si>
  <si>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</si>
  <si>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</si>
  <si>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</si>
  <si>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</si>
  <si>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</si>
  <si>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</si>
  <si>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</si>
  <si>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</si>
  <si>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</si>
  <si>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</si>
  <si>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</si>
  <si>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</si>
  <si>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</si>
  <si>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</si>
  <si>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</si>
  <si>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</si>
  <si>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</si>
  <si>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</si>
  <si>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</si>
  <si>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</si>
  <si>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</si>
  <si>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</si>
  <si>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</si>
  <si>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</si>
  <si>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</si>
  <si>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</si>
  <si>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</si>
  <si>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</si>
  <si>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</si>
  <si>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</si>
  <si>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</si>
  <si>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</si>
  <si>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</si>
  <si>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</si>
  <si>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</si>
  <si>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</si>
  <si>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</si>
  <si>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</si>
  <si>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</si>
  <si>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</si>
  <si>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</si>
  <si>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</si>
  <si>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</si>
  <si>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</si>
  <si>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</si>
  <si>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</si>
  <si>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</si>
  <si>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</si>
  <si>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</si>
  <si>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</si>
  <si>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</si>
  <si>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</si>
  <si>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</si>
  <si>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</si>
  <si>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</si>
  <si>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</si>
  <si>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</si>
  <si>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</si>
  <si>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</si>
  <si>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</si>
  <si>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</si>
  <si>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</si>
  <si>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</si>
  <si>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</si>
  <si>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</si>
  <si>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</si>
  <si>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</si>
  <si>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</si>
  <si>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</si>
  <si>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</si>
  <si>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</si>
  <si>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</si>
  <si>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</si>
  <si>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</si>
  <si>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</si>
  <si>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</si>
  <si>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</si>
  <si>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</si>
  <si>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</si>
  <si>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</si>
  <si>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</si>
  <si>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</si>
  <si>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</si>
  <si>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</si>
  <si>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</si>
  <si>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</si>
  <si>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</si>
  <si>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</si>
  <si>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</si>
  <si>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</si>
  <si>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</si>
  <si>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</si>
  <si>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</si>
  <si>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</si>
  <si>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</si>
  <si>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</si>
  <si>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</si>
  <si>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</si>
  <si>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</si>
  <si>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</si>
  <si>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</si>
  <si>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</si>
  <si>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</si>
  <si>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</si>
  <si>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</si>
  <si>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</si>
  <si>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</si>
  <si>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</si>
  <si>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</si>
  <si>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</si>
  <si>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</si>
  <si>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</si>
  <si>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</si>
  <si>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</si>
  <si>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</si>
  <si>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</si>
  <si>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</si>
  <si>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</si>
  <si>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</si>
  <si>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</si>
  <si>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</si>
  <si>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</si>
  <si>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</si>
  <si>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</si>
  <si>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</si>
  <si>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</si>
  <si>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</si>
  <si>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</si>
  <si>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</si>
  <si>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</si>
  <si>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</si>
  <si>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</si>
  <si>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</si>
  <si>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</si>
  <si>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</si>
  <si>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</si>
  <si>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</si>
  <si>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</si>
  <si>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</si>
  <si>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</si>
  <si>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</si>
  <si>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</si>
  <si>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</si>
  <si>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</si>
  <si>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</si>
  <si>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</si>
  <si>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</si>
  <si>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</si>
  <si>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</si>
  <si>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</si>
  <si>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</si>
  <si>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</si>
  <si>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</si>
  <si>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</si>
  <si>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</si>
  <si>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</si>
  <si>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</si>
  <si>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</si>
  <si>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</si>
  <si>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</si>
  <si>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</si>
  <si>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</si>
  <si>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</si>
  <si>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</si>
  <si>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</si>
  <si>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</si>
  <si>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</si>
  <si>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</si>
  <si>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</si>
  <si>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</si>
  <si>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</si>
  <si>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</si>
  <si>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</si>
  <si>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</si>
  <si>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</si>
  <si>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</si>
  <si>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</si>
  <si>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</si>
  <si>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</si>
  <si>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</si>
  <si>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</si>
  <si>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</si>
  <si>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</si>
  <si>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</si>
  <si>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</si>
  <si>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</si>
  <si>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</si>
  <si>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</si>
  <si>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</si>
  <si>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</si>
  <si>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</si>
  <si>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</si>
  <si>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</si>
  <si>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</si>
  <si>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</si>
  <si>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</si>
  <si>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</si>
  <si>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</si>
  <si>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</si>
  <si>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</si>
  <si>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</si>
  <si>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</si>
  <si>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</si>
  <si>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</si>
  <si>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</si>
  <si>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</si>
  <si>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</si>
  <si>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</si>
  <si>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</si>
  <si>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</si>
  <si>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</si>
  <si>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</si>
  <si>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</si>
  <si>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</si>
  <si>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</si>
  <si>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</si>
  <si>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</si>
  <si>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</si>
  <si>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</si>
  <si>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</si>
  <si>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</si>
  <si>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</si>
  <si>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</si>
  <si>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</si>
  <si>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</si>
  <si>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</si>
  <si>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</si>
  <si>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</si>
  <si>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</si>
  <si>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</si>
  <si>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</si>
  <si>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</si>
  <si>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</si>
  <si>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</si>
  <si>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</si>
  <si>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</si>
  <si>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</si>
  <si>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</si>
  <si>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</si>
  <si>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</si>
  <si>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</si>
  <si>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</si>
  <si>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</si>
  <si>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</si>
  <si>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</si>
  <si>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</si>
  <si>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</si>
  <si>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</si>
  <si>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</si>
  <si>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</si>
  <si>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</si>
  <si>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</si>
  <si>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</si>
  <si>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</si>
  <si>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</si>
  <si>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</si>
  <si>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</si>
  <si>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</si>
  <si>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</si>
  <si>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</si>
  <si>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</si>
  <si>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</si>
  <si>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</si>
  <si>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</si>
  <si>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</si>
  <si>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</si>
  <si>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</si>
  <si>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</si>
  <si>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</si>
  <si>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</si>
  <si>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</si>
  <si>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</si>
  <si>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</si>
  <si>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</si>
  <si>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</si>
  <si>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</si>
  <si>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</si>
  <si>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</si>
  <si>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</si>
  <si>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</si>
  <si>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</si>
  <si>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</si>
  <si>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</si>
  <si>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</si>
  <si>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</si>
  <si>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</si>
  <si>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</si>
  <si>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</si>
  <si>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</si>
  <si>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</si>
  <si>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</si>
  <si>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</si>
  <si>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</si>
  <si>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</si>
  <si>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</si>
  <si>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</si>
  <si>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</si>
  <si>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</si>
  <si>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</si>
  <si>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</si>
  <si>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</si>
  <si>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</si>
  <si>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</si>
  <si>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</si>
  <si>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</si>
  <si>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</si>
  <si>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</si>
  <si>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</si>
  <si>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</si>
  <si>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</si>
  <si>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</si>
  <si>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</si>
  <si>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</si>
  <si>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</si>
  <si>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</si>
  <si>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</si>
  <si>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</si>
  <si>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</si>
  <si>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</si>
  <si>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</si>
  <si>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</si>
  <si>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</si>
  <si>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</si>
  <si>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</si>
  <si>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</si>
  <si>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</si>
  <si>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</si>
  <si>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</si>
  <si>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</si>
  <si>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</si>
  <si>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</si>
  <si>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</si>
  <si>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</si>
  <si>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</si>
  <si>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</si>
  <si>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</si>
  <si>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</si>
  <si>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</si>
  <si>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</si>
  <si>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</si>
  <si>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</si>
  <si>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</si>
  <si>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</si>
  <si>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</si>
  <si>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</si>
  <si>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</si>
  <si>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</si>
  <si>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</si>
  <si>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</si>
  <si>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</si>
  <si>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</si>
  <si>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</si>
  <si>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</si>
  <si>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</si>
  <si>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</si>
  <si>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</si>
  <si>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</si>
  <si>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</si>
  <si>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</si>
  <si>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</si>
  <si>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</si>
  <si>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</si>
  <si>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</si>
  <si>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</si>
  <si>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</si>
  <si>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</si>
  <si>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</si>
  <si>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</si>
  <si>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</si>
  <si>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</si>
  <si>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</si>
  <si>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</si>
  <si>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</si>
  <si>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</si>
  <si>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</si>
  <si>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</si>
  <si>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</si>
  <si>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</si>
  <si>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</si>
  <si>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</si>
  <si>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</si>
  <si>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</si>
  <si>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</si>
  <si>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</si>
  <si>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</si>
  <si>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</si>
  <si>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</si>
  <si>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</si>
  <si>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</si>
  <si>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</si>
  <si>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</si>
  <si>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</si>
  <si>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</si>
  <si>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</si>
  <si>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</si>
  <si>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</si>
  <si>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</si>
  <si>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</si>
  <si>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</si>
  <si>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</si>
  <si>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</si>
  <si>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</si>
  <si>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</si>
  <si>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</si>
  <si>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</si>
  <si>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</si>
  <si>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</si>
  <si>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</si>
  <si>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</si>
  <si>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</si>
  <si>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</si>
  <si>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</si>
  <si>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</si>
  <si>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</si>
  <si>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</si>
  <si>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</si>
  <si>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</si>
  <si>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</si>
  <si>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</si>
  <si>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</si>
  <si>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</si>
  <si>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</si>
  <si>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</si>
  <si>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</si>
  <si>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</si>
  <si>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</si>
  <si>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</si>
  <si>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</si>
  <si>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</si>
  <si>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</si>
  <si>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</si>
  <si>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</si>
  <si>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</si>
  <si>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</si>
  <si>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</si>
  <si>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</si>
  <si>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</si>
  <si>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</si>
  <si>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</si>
  <si>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</si>
  <si>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</si>
  <si>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</si>
  <si>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</si>
  <si>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</si>
  <si>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</si>
  <si>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</si>
  <si>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</si>
  <si>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</si>
  <si>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</si>
  <si>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</si>
  <si>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</si>
  <si>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</si>
  <si>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</si>
  <si>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</si>
  <si>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</si>
  <si>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</si>
  <si>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</si>
  <si>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</si>
  <si>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</si>
  <si>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</si>
  <si>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</si>
  <si>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</si>
  <si>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</si>
  <si>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</si>
  <si>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</si>
  <si>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</si>
  <si>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</si>
  <si>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</si>
  <si>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</si>
  <si>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</si>
  <si>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</si>
  <si>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</si>
  <si>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</si>
  <si>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</si>
  <si>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</si>
  <si>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</si>
  <si>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</si>
  <si>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</si>
  <si>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</si>
  <si>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</si>
  <si>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</si>
  <si>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</si>
  <si>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</si>
  <si>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</si>
  <si>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</si>
  <si>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</si>
  <si>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</si>
  <si>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</si>
  <si>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</si>
  <si>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</si>
  <si>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</si>
  <si>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</si>
  <si>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</si>
  <si>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</si>
  <si>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</si>
  <si>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</si>
  <si>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</si>
  <si>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</si>
  <si>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</si>
  <si>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</si>
  <si>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</si>
  <si>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</si>
  <si>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</si>
  <si>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</si>
  <si>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</si>
  <si>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</si>
  <si>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</si>
  <si>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</si>
  <si>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</si>
  <si>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</si>
  <si>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</si>
  <si>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</si>
  <si>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</si>
  <si>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</si>
  <si>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</si>
  <si>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</si>
  <si>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</si>
  <si>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</si>
  <si>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</si>
  <si>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</si>
  <si>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</si>
  <si>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</si>
  <si>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</si>
  <si>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</si>
  <si>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</si>
  <si>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</si>
  <si>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</si>
  <si>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</si>
  <si>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</si>
  <si>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</si>
  <si>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</si>
  <si>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</si>
  <si>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</si>
  <si>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</si>
  <si>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</si>
  <si>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</si>
  <si>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</si>
  <si>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</si>
  <si>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</si>
  <si>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</si>
  <si>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</si>
  <si>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</si>
  <si>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</si>
  <si>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</si>
  <si>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</si>
  <si>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</si>
  <si>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</si>
  <si>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</si>
  <si>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</si>
  <si>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</si>
  <si>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</si>
  <si>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</si>
  <si>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</si>
  <si>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</si>
  <si>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</si>
  <si>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</si>
  <si>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</si>
  <si>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</si>
  <si>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</si>
  <si>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</si>
  <si>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</si>
  <si>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</si>
  <si>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</si>
  <si>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</si>
  <si>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</si>
  <si>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</si>
  <si>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</si>
  <si>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</si>
  <si>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</si>
  <si>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</si>
  <si>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</si>
  <si>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</si>
  <si>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</si>
  <si>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</si>
  <si>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</si>
  <si>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</si>
  <si>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</si>
  <si>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</si>
  <si>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</si>
  <si>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</si>
  <si>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</si>
  <si>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</si>
  <si>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</si>
  <si>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</si>
  <si>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</si>
  <si>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</si>
  <si>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</si>
  <si>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</si>
  <si>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</si>
  <si>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</si>
  <si>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</si>
  <si>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</si>
  <si>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</si>
  <si>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</si>
  <si>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</si>
  <si>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</si>
  <si>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</si>
  <si>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</si>
  <si>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</si>
  <si>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</si>
  <si>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</si>
  <si>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</si>
  <si>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</si>
  <si>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</si>
  <si>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</si>
  <si>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</si>
  <si>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</si>
  <si>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</si>
  <si>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</si>
  <si>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</si>
  <si>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</si>
  <si>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</si>
  <si>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</si>
  <si>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</si>
  <si>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</si>
  <si>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</si>
  <si>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</si>
  <si>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</si>
  <si>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</si>
  <si>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</si>
  <si>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</si>
  <si>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</si>
  <si>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</si>
  <si>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</si>
  <si>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</si>
  <si>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</si>
  <si>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</si>
  <si>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</si>
  <si>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</si>
  <si>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</si>
  <si>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</si>
  <si>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</si>
  <si>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</si>
  <si>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</si>
  <si>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</si>
  <si>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</si>
  <si>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</si>
  <si>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</si>
  <si>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</si>
  <si>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</si>
  <si>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</si>
  <si>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</si>
  <si>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</si>
  <si>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</si>
  <si>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</si>
  <si>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</si>
  <si>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</si>
  <si>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</si>
  <si>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</si>
  <si>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</si>
  <si>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</si>
  <si>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</si>
  <si>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</si>
  <si>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</si>
  <si>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</si>
  <si>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</si>
  <si>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</si>
  <si>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</si>
  <si>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</si>
  <si>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</si>
  <si>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</si>
  <si>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</si>
  <si>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</si>
  <si>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</si>
  <si>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</si>
  <si>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</si>
  <si>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</si>
  <si>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</si>
  <si>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</si>
  <si>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</si>
  <si>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</si>
  <si>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</si>
  <si>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</si>
  <si>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</si>
  <si>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</si>
  <si>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</si>
  <si>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</si>
  <si>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</si>
  <si>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</si>
  <si>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</si>
  <si>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</si>
  <si>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</si>
  <si>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</si>
  <si>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</si>
  <si>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</si>
  <si>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</si>
  <si>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</si>
  <si>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</si>
  <si>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</si>
  <si>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</si>
  <si>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</si>
  <si>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</si>
  <si>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</si>
  <si>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</si>
  <si>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</si>
  <si>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</si>
  <si>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</si>
  <si>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</si>
  <si>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</si>
  <si>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</si>
  <si>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</si>
  <si>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</si>
  <si>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</si>
  <si>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</si>
  <si>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</si>
  <si>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</si>
  <si>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</si>
  <si>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</si>
  <si>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</si>
  <si>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</si>
  <si>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</si>
  <si>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</si>
  <si>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</si>
  <si>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</si>
  <si>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</si>
  <si>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</si>
  <si>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</si>
  <si>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</si>
  <si>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</si>
  <si>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</si>
  <si>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</si>
  <si>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</si>
  <si>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</si>
  <si>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</si>
  <si>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</si>
  <si>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</si>
  <si>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</si>
  <si>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</si>
  <si>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</si>
  <si>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</si>
  <si>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</si>
  <si>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</si>
  <si>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</si>
  <si>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</si>
  <si>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</si>
  <si>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</si>
  <si>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</si>
  <si>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</si>
  <si>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</si>
  <si>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</si>
  <si>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</si>
  <si>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</si>
  <si>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</si>
  <si>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</si>
  <si>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</si>
  <si>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</si>
  <si>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</si>
  <si>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</si>
  <si>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</si>
  <si>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</si>
  <si>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</si>
  <si>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</si>
  <si>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</si>
  <si>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</si>
  <si>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</si>
  <si>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</si>
  <si>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</si>
  <si>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</si>
  <si>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</si>
  <si>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</si>
  <si>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</si>
  <si>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</si>
  <si>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</si>
  <si>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</si>
  <si>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</si>
  <si>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</si>
  <si>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</si>
  <si>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</si>
  <si>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</si>
  <si>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</si>
  <si>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</si>
  <si>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</si>
  <si>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</si>
  <si>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</si>
  <si>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</si>
  <si>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</si>
  <si>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</si>
  <si>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</si>
  <si>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</si>
  <si>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</si>
  <si>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</si>
  <si>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</si>
  <si>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</si>
  <si>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</si>
  <si>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</si>
  <si>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</si>
  <si>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</si>
  <si>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</si>
  <si>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</si>
  <si>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</si>
  <si>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</si>
  <si>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</si>
  <si>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</si>
  <si>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</si>
  <si>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</si>
  <si>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</si>
  <si>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</si>
  <si>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</si>
  <si>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</si>
  <si>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</si>
  <si>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</si>
  <si>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</si>
  <si>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</si>
  <si>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</si>
  <si>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</si>
  <si>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</si>
  <si>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</si>
  <si>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</si>
  <si>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</si>
  <si>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</si>
  <si>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</si>
  <si>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</si>
  <si>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</si>
  <si>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</si>
  <si>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</si>
  <si>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</si>
  <si>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</si>
  <si>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</si>
  <si>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</si>
  <si>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</si>
  <si>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</si>
  <si>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</si>
  <si>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</si>
  <si>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</si>
  <si>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</si>
  <si>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</si>
  <si>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</si>
  <si>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</si>
  <si>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</si>
  <si>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</si>
  <si>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</si>
  <si>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</si>
  <si>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</si>
  <si>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</si>
  <si>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</si>
  <si>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</si>
  <si>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</si>
  <si>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</si>
  <si>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</si>
  <si>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</si>
  <si>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</si>
  <si>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</si>
  <si>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</si>
  <si>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</si>
  <si>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</si>
  <si>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</si>
  <si>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</si>
  <si>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</si>
  <si>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</si>
  <si>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</si>
  <si>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</si>
  <si>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</si>
  <si>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</si>
  <si>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</si>
  <si>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</si>
  <si>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</si>
  <si>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</si>
  <si>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</si>
  <si>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</si>
  <si>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</si>
  <si>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</si>
  <si>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</si>
  <si>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</si>
  <si>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</si>
  <si>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</si>
  <si>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</si>
  <si>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</si>
  <si>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</si>
  <si>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</si>
  <si>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</si>
  <si>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</si>
  <si>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</si>
  <si>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</si>
  <si>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</si>
  <si>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</si>
  <si>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</si>
  <si>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</si>
  <si>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</si>
  <si>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</si>
  <si>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</si>
  <si>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</si>
  <si>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</si>
  <si>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</si>
  <si>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</si>
  <si>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</si>
  <si>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</si>
  <si>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</si>
  <si>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</si>
  <si>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</si>
  <si>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</si>
  <si>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</si>
  <si>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</si>
  <si>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</si>
  <si>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</si>
  <si>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</si>
  <si>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</si>
  <si>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</si>
  <si>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</si>
  <si>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</si>
  <si>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</si>
  <si>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</si>
  <si>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</si>
  <si>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</si>
  <si>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</si>
  <si>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</si>
  <si>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</si>
  <si>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</si>
  <si>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</si>
  <si>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</si>
  <si>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</si>
  <si>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</si>
  <si>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</si>
  <si>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</si>
  <si>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</si>
  <si>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</si>
  <si>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</si>
  <si>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</si>
  <si>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</si>
  <si>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</si>
  <si>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</si>
  <si>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</si>
  <si>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</si>
  <si>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</si>
  <si>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</si>
  <si>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</si>
  <si>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</si>
  <si>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</si>
  <si>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</si>
  <si>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</si>
  <si>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</si>
  <si>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</si>
  <si>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</si>
  <si>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</si>
  <si>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</si>
  <si>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</si>
  <si>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</si>
  <si>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</si>
  <si>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</si>
  <si>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</si>
  <si>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</si>
  <si>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</si>
  <si>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</si>
  <si>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</si>
  <si>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</si>
  <si>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</si>
  <si>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</si>
  <si>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</si>
  <si>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</si>
  <si>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</si>
  <si>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</si>
  <si>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</si>
  <si>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</si>
  <si>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</si>
  <si>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</si>
  <si>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</si>
  <si>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</si>
  <si>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</si>
  <si>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</si>
  <si>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</si>
  <si>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</si>
  <si>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</si>
  <si>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</si>
  <si>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</si>
  <si>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</si>
  <si>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</si>
  <si>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</si>
  <si>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</si>
  <si>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</si>
  <si>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</si>
  <si>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</si>
  <si>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</si>
  <si>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</si>
  <si>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</si>
  <si>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</si>
  <si>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</si>
  <si>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</si>
  <si>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</si>
  <si>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</si>
  <si>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</si>
  <si>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</si>
  <si>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</si>
  <si>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</si>
  <si>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</si>
  <si>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</si>
  <si>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</si>
  <si>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</si>
  <si>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</si>
  <si>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</si>
  <si>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</si>
  <si>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</si>
  <si>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</si>
  <si>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</si>
  <si>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</si>
  <si>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</si>
  <si>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</si>
  <si>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</si>
  <si>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</si>
  <si>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</si>
  <si>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</si>
  <si>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</si>
  <si>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</si>
  <si>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</si>
  <si>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</si>
  <si>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</si>
  <si>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</si>
  <si>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</si>
  <si>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</si>
  <si>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</si>
  <si>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</si>
  <si>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</si>
  <si>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</si>
  <si>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</si>
  <si>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</si>
  <si>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</si>
  <si>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</si>
  <si>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</si>
  <si>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</si>
  <si>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</si>
  <si>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</si>
  <si>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</si>
  <si>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</si>
  <si>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</si>
  <si>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</si>
  <si>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</si>
  <si>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</si>
  <si>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</si>
  <si>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</si>
  <si>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</si>
  <si>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</si>
  <si>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</si>
  <si>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</si>
  <si>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</si>
  <si>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</si>
  <si>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</si>
  <si>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</si>
  <si>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</si>
  <si>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</si>
  <si>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</si>
  <si>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</si>
  <si>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</si>
  <si>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</si>
  <si>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</si>
  <si>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</si>
  <si>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</si>
  <si>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</si>
  <si>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</si>
  <si>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</si>
  <si>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</si>
  <si>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</si>
  <si>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</si>
  <si>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</si>
  <si>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</si>
  <si>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</si>
  <si>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</si>
  <si>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</si>
  <si>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</si>
  <si>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</si>
  <si>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</si>
  <si>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</si>
  <si>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</si>
  <si>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</si>
  <si>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</si>
  <si>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</si>
  <si>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</si>
  <si>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</si>
  <si>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</si>
  <si>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</si>
  <si>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</si>
  <si>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</si>
  <si>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</si>
  <si>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</si>
  <si>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</si>
  <si>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</si>
  <si>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</si>
  <si>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</si>
  <si>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</si>
  <si>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</si>
  <si>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</si>
  <si>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</si>
  <si>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</si>
  <si>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</si>
  <si>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</si>
  <si>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</si>
  <si>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</si>
  <si>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</si>
  <si>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</si>
  <si>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</si>
  <si>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</si>
  <si>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</si>
  <si>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</si>
  <si>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</si>
  <si>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</si>
  <si>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</si>
  <si>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</si>
  <si>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</si>
  <si>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</si>
  <si>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</si>
  <si>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</si>
  <si>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</si>
  <si>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</si>
  <si>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</si>
  <si>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</si>
  <si>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</si>
  <si>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</si>
  <si>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</si>
  <si>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</si>
  <si>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</si>
  <si>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</si>
  <si>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</si>
  <si>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</si>
  <si>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</si>
  <si>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</si>
  <si>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</si>
  <si>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</si>
  <si>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</si>
  <si>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</si>
  <si>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</si>
  <si>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</si>
  <si>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</si>
  <si>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</si>
  <si>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</si>
  <si>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</si>
  <si>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</si>
  <si>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</si>
  <si>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</si>
  <si>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</si>
  <si>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</si>
  <si>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</si>
  <si>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</si>
  <si>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</si>
  <si>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</si>
  <si>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</si>
  <si>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</si>
  <si>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</si>
  <si>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</si>
  <si>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</si>
  <si>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</si>
  <si>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</si>
  <si>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</si>
  <si>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</si>
  <si>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</si>
  <si>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</si>
  <si>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</si>
  <si>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</si>
  <si>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</si>
  <si>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</si>
  <si>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</si>
  <si>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</si>
  <si>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</si>
  <si>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</si>
  <si>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</si>
  <si>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</si>
  <si>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</si>
  <si>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</si>
  <si>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</si>
  <si>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</si>
  <si>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</si>
  <si>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</si>
  <si>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</si>
  <si>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</si>
  <si>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</si>
  <si>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</si>
  <si>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</si>
  <si>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</si>
  <si>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</si>
  <si>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</si>
  <si>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</si>
  <si>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</si>
  <si>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</si>
  <si>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</si>
  <si>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</si>
  <si>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</si>
  <si>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</si>
  <si>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</si>
  <si>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</si>
  <si>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</si>
  <si>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</si>
  <si>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</si>
  <si>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</si>
  <si>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</si>
  <si>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</si>
  <si>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</si>
  <si>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</si>
  <si>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</si>
  <si>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</si>
  <si>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</si>
  <si>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</si>
  <si>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</si>
  <si>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</si>
  <si>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</si>
  <si>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</si>
  <si>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</si>
  <si>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</si>
  <si>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</si>
  <si>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</si>
  <si>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</si>
  <si>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</si>
  <si>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</si>
  <si>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</si>
  <si>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</si>
  <si>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</si>
  <si>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</si>
  <si>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</si>
  <si>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</si>
  <si>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</si>
  <si>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</si>
  <si>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</si>
  <si>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</si>
  <si>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</si>
  <si>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</si>
  <si>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</si>
  <si>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</si>
  <si>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</si>
  <si>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</si>
  <si>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</si>
  <si>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</si>
  <si>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</si>
  <si>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</si>
  <si>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</si>
  <si>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</si>
  <si>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</si>
  <si>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</si>
  <si>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</si>
  <si>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</si>
  <si>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</si>
  <si>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</si>
  <si>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</si>
  <si>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</si>
  <si>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</si>
  <si>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</si>
  <si>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</si>
  <si>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</si>
  <si>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</si>
  <si>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</si>
  <si>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</si>
  <si>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</si>
  <si>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</si>
  <si>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</si>
  <si>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</si>
  <si>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</si>
  <si>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</si>
  <si>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</si>
  <si>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</si>
  <si>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</si>
  <si>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</si>
  <si>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</si>
  <si>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</si>
  <si>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</si>
  <si>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</si>
  <si>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</si>
  <si>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</si>
  <si>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</si>
  <si>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</si>
  <si>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</si>
  <si>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</si>
  <si>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</si>
  <si>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</si>
  <si>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</si>
  <si>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</si>
  <si>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</si>
  <si>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</si>
  <si>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</si>
  <si>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</si>
  <si>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</si>
  <si>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</si>
  <si>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</si>
  <si>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</si>
  <si>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</si>
  <si>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</si>
  <si>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</si>
  <si>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</si>
  <si>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</si>
  <si>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</si>
  <si>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</si>
  <si>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</si>
  <si>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</si>
  <si>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</si>
  <si>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</si>
  <si>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</si>
  <si>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</si>
  <si>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</si>
  <si>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</si>
  <si>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</si>
  <si>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</si>
  <si>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</si>
  <si>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</si>
  <si>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</si>
  <si>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</si>
  <si>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</si>
  <si>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</si>
  <si>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</si>
  <si>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</si>
  <si>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</si>
  <si>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</si>
  <si>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</si>
  <si>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</si>
  <si>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</si>
  <si>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</si>
  <si>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</si>
  <si>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</si>
  <si>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</si>
  <si>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</si>
  <si>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</si>
  <si>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</si>
  <si>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</si>
  <si>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</si>
  <si>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</si>
  <si>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</si>
  <si>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</si>
  <si>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</si>
  <si>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</si>
  <si>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</si>
  <si>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</si>
  <si>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</si>
  <si>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</si>
  <si>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</si>
  <si>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</si>
  <si>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</si>
  <si>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</si>
  <si>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</si>
  <si>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</si>
  <si>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</si>
  <si>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</si>
  <si>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</si>
  <si>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</si>
  <si>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</si>
  <si>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</si>
  <si>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</si>
  <si>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</si>
  <si>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</si>
  <si>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</si>
  <si>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</si>
  <si>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</si>
  <si>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</si>
  <si>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</si>
  <si>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</si>
  <si>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</si>
  <si>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</si>
  <si>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</si>
  <si>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</si>
  <si>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</si>
  <si>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</si>
  <si>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</si>
  <si>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</si>
  <si>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</si>
  <si>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</si>
  <si>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</si>
  <si>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</si>
  <si>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</si>
  <si>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</si>
  <si>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</si>
  <si>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</si>
  <si>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</si>
  <si>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</si>
  <si>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</si>
  <si>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</si>
  <si>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</si>
  <si>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</si>
  <si>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</si>
  <si>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</si>
  <si>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</si>
  <si>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</si>
  <si>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</si>
  <si>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</si>
  <si>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</si>
  <si>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</si>
  <si>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</si>
  <si>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</si>
  <si>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</si>
  <si>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</si>
  <si>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</si>
  <si>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</si>
  <si>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</si>
  <si>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</si>
  <si>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</si>
  <si>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</si>
  <si>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</si>
  <si>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</si>
  <si>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</si>
  <si>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</si>
  <si>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</si>
  <si>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</si>
  <si>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</si>
  <si>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</si>
  <si>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</si>
  <si>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</si>
  <si>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</si>
  <si>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</si>
  <si>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</si>
  <si>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</si>
  <si>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</si>
  <si>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</si>
  <si>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</si>
  <si>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</si>
  <si>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</si>
  <si>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</si>
  <si>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</si>
  <si>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</si>
  <si>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</si>
  <si>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</si>
  <si>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</si>
  <si>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</si>
  <si>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</si>
  <si>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</si>
  <si>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</si>
  <si>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</si>
  <si>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</si>
  <si>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</si>
  <si>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</si>
  <si>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</si>
  <si>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</si>
  <si>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</si>
  <si>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</si>
  <si>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</si>
  <si>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</si>
  <si>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</si>
  <si>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</si>
  <si>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</si>
  <si>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</si>
  <si>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</si>
  <si>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</si>
  <si>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</si>
  <si>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</si>
  <si>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</si>
  <si>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</si>
  <si>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</si>
  <si>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</si>
  <si>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</si>
  <si>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</si>
  <si>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</si>
  <si>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</si>
  <si>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</si>
  <si>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</si>
  <si>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</si>
  <si>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</si>
  <si>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</si>
  <si>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</si>
  <si>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</si>
  <si>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</si>
  <si>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</si>
  <si>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</si>
  <si>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</si>
  <si>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</si>
  <si>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</si>
  <si>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</si>
  <si>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</si>
  <si>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</si>
  <si>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</si>
  <si>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</si>
  <si>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</si>
  <si>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</si>
  <si>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</si>
  <si>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</si>
  <si>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</si>
  <si>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</si>
  <si>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</si>
  <si>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</si>
  <si>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</si>
  <si>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</si>
  <si>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</si>
  <si>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</si>
  <si>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</si>
  <si>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</si>
  <si>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</si>
  <si>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</si>
  <si>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</si>
  <si>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</si>
  <si>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</si>
  <si>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</si>
  <si>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</si>
  <si>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</si>
  <si>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</si>
  <si>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</si>
  <si>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</si>
  <si>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</si>
  <si>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</si>
  <si>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</si>
  <si>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</si>
  <si>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</si>
  <si>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</si>
  <si>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</si>
  <si>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</si>
  <si>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</si>
  <si>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</si>
  <si>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</si>
  <si>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</si>
  <si>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</si>
  <si>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</si>
  <si>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</si>
  <si>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</si>
  <si>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</si>
  <si>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</si>
  <si>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</si>
  <si>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</si>
  <si>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</si>
  <si>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</si>
  <si>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</si>
  <si>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</si>
  <si>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</si>
  <si>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</si>
  <si>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</si>
  <si>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</si>
  <si>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</si>
  <si>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</si>
  <si>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</si>
  <si>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</si>
  <si>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</si>
  <si>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</si>
  <si>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</si>
  <si>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</si>
  <si>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</si>
  <si>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</si>
  <si>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</si>
  <si>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</si>
  <si>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</si>
  <si>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</si>
  <si>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</si>
  <si>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</si>
  <si>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</si>
  <si>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</si>
  <si>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</si>
  <si>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</si>
  <si>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</si>
  <si>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</si>
  <si>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</si>
  <si>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</si>
  <si>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</si>
  <si>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</si>
  <si>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</si>
  <si>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</si>
  <si>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</si>
  <si>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</si>
  <si>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</si>
  <si>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</si>
  <si>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</si>
  <si>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</si>
  <si>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</si>
  <si>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</si>
  <si>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</si>
  <si>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</si>
  <si>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</si>
  <si>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</si>
  <si>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</si>
  <si>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</si>
  <si>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</si>
  <si>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</si>
  <si>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</si>
  <si>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</si>
  <si>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</si>
  <si>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</si>
  <si>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</si>
  <si>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</si>
  <si>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</si>
  <si>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</si>
  <si>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</si>
  <si>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</si>
  <si>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</si>
  <si>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</si>
  <si>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</si>
  <si>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</si>
  <si>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</si>
  <si>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</si>
  <si>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</si>
  <si>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</si>
  <si>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</si>
  <si>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</si>
  <si>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</si>
  <si>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</si>
  <si>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</si>
  <si>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</si>
  <si>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</si>
  <si>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</si>
  <si>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</si>
  <si>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</si>
  <si>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</si>
  <si>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</si>
  <si>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</si>
  <si>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</si>
  <si>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</si>
  <si>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</si>
  <si>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</si>
  <si>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</si>
  <si>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</si>
  <si>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</si>
  <si>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</si>
  <si>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</si>
  <si>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</si>
  <si>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</si>
  <si>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</si>
  <si>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</si>
  <si>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</si>
  <si>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</si>
  <si>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</si>
  <si>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</si>
  <si>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</si>
  <si>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</si>
  <si>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</si>
  <si>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</si>
  <si>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</si>
  <si>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</si>
  <si>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</si>
  <si>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</si>
  <si>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</si>
  <si>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</si>
  <si>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</si>
  <si>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</si>
  <si>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</si>
  <si>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</si>
  <si>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</si>
  <si>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</si>
  <si>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</si>
  <si>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</si>
  <si>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</si>
  <si>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</si>
  <si>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</si>
  <si>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</si>
  <si>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</si>
  <si>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</si>
  <si>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</si>
  <si>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</si>
  <si>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</si>
  <si>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</si>
  <si>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</si>
  <si>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</si>
  <si>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</si>
  <si>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</si>
  <si>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</si>
  <si>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</si>
  <si>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</si>
  <si>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</si>
  <si>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</si>
  <si>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</si>
  <si>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</si>
  <si>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</si>
  <si>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</si>
  <si>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</si>
  <si>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</si>
  <si>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</si>
  <si>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</si>
  <si>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</si>
  <si>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</si>
  <si>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</si>
  <si>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</si>
  <si>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</si>
  <si>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</si>
  <si>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</si>
  <si>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</si>
  <si>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</si>
  <si>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</si>
  <si>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</si>
  <si>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</si>
  <si>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</si>
  <si>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</si>
  <si>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</si>
  <si>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</si>
  <si>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</si>
  <si>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</si>
  <si>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</si>
  <si>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</si>
  <si>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</si>
  <si>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</si>
  <si>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</si>
  <si>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</si>
  <si>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</si>
  <si>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</si>
  <si>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</si>
  <si>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</si>
  <si>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</si>
  <si>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</si>
  <si>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</si>
  <si>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</si>
  <si>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</si>
  <si>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</si>
  <si>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</si>
  <si>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</si>
  <si>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</si>
  <si>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</si>
  <si>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</si>
  <si>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</si>
  <si>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</si>
  <si>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</si>
  <si>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</si>
  <si>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</si>
  <si>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</si>
  <si>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</si>
  <si>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</si>
  <si>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</si>
  <si>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</si>
  <si>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</si>
  <si>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</si>
  <si>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</si>
  <si>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</si>
  <si>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</si>
  <si>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</si>
  <si>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</si>
  <si>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</si>
  <si>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</si>
  <si>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</si>
  <si>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</si>
  <si>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</si>
  <si>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</si>
  <si>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</si>
  <si>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</si>
  <si>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</si>
  <si>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</si>
  <si>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</si>
  <si>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</si>
  <si>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</si>
  <si>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</si>
  <si>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</si>
  <si>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</si>
  <si>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</si>
  <si>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</si>
  <si>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</si>
  <si>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</si>
  <si>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</si>
  <si>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</si>
  <si>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</si>
  <si>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</si>
  <si>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</si>
  <si>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</si>
  <si>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</si>
  <si>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</si>
  <si>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</si>
  <si>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</si>
  <si>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</si>
  <si>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</si>
  <si>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</si>
  <si>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</si>
  <si>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</si>
  <si>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</si>
  <si>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</si>
  <si>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</si>
  <si>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</si>
  <si>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</si>
  <si>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</si>
  <si>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</si>
  <si>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</si>
  <si>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</si>
  <si>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</si>
  <si>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</si>
  <si>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</si>
  <si>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</si>
  <si>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</si>
  <si>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</si>
  <si>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</si>
  <si>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</si>
  <si>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</si>
  <si>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</si>
  <si>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</si>
  <si>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</si>
  <si>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</si>
  <si>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</si>
  <si>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</si>
  <si>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</si>
  <si>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</si>
  <si>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</si>
  <si>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</si>
  <si>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</si>
  <si>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</si>
  <si>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</si>
  <si>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</si>
  <si>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</si>
  <si>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</si>
  <si>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</si>
  <si>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</si>
  <si>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</si>
  <si>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</si>
  <si>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</si>
  <si>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</si>
  <si>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</si>
  <si>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</si>
  <si>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</si>
  <si>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</si>
  <si>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</si>
  <si>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</si>
  <si>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</si>
  <si>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</si>
  <si>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</si>
  <si>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</si>
  <si>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</si>
  <si>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</si>
  <si>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</si>
  <si>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</si>
  <si>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</si>
  <si>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</si>
  <si>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</si>
  <si>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</si>
  <si>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</si>
  <si>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</si>
  <si>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</si>
  <si>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</si>
  <si>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</si>
  <si>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</si>
  <si>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</si>
  <si>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</si>
  <si>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</si>
  <si>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</si>
  <si>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</si>
  <si>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</si>
  <si>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</si>
  <si>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</si>
  <si>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</si>
  <si>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</si>
  <si>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</si>
  <si>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</si>
  <si>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</si>
  <si>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</si>
  <si>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</si>
  <si>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</si>
  <si>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</si>
  <si>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</si>
  <si>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</si>
  <si>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</si>
  <si>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</si>
  <si>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</si>
  <si>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</si>
  <si>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</si>
  <si>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</si>
  <si>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</si>
  <si>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</si>
  <si>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</si>
  <si>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</si>
  <si>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</si>
  <si>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</si>
  <si>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</si>
  <si>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</si>
  <si>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</si>
  <si>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</si>
  <si>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</si>
  <si>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</si>
  <si>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</si>
  <si>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</si>
  <si>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</si>
  <si>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</si>
  <si>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</si>
  <si>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</si>
  <si>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</si>
  <si>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</si>
  <si>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</si>
  <si>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</si>
  <si>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</si>
  <si>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</si>
  <si>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</si>
  <si>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</si>
  <si>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</si>
  <si>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</si>
  <si>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</si>
  <si>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</si>
  <si>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</si>
  <si>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</si>
  <si>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</si>
  <si>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</si>
  <si>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</si>
  <si>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</si>
  <si>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</si>
  <si>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</si>
  <si>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</si>
  <si>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</si>
  <si>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</si>
  <si>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</si>
  <si>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</si>
  <si>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</si>
  <si>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</si>
  <si>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</si>
  <si>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</si>
  <si>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</si>
  <si>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</si>
  <si>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</si>
  <si>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</si>
  <si>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</si>
  <si>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</si>
  <si>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</si>
  <si>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</si>
  <si>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</si>
  <si>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</si>
  <si>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</si>
  <si>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</si>
  <si>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</si>
  <si>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</si>
  <si>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</si>
  <si>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</si>
  <si>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</si>
  <si>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</si>
  <si>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</si>
  <si>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</si>
  <si>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</si>
  <si>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</si>
  <si>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</si>
  <si>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</si>
  <si>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</si>
  <si>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</si>
  <si>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</si>
  <si>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</si>
  <si>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</si>
  <si>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</si>
  <si>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</si>
  <si>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</si>
  <si>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</si>
  <si>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</si>
  <si>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</si>
  <si>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</si>
  <si>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</si>
  <si>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</si>
  <si>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</si>
  <si>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</si>
  <si>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</si>
  <si>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</si>
  <si>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</si>
  <si>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</si>
  <si>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</si>
  <si>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</si>
  <si>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</si>
  <si>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</si>
  <si>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</si>
  <si>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</si>
  <si>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</si>
  <si>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</si>
  <si>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</si>
  <si>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</si>
  <si>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</si>
  <si>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</si>
  <si>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</si>
  <si>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</si>
  <si>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</si>
  <si>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</si>
  <si>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</si>
  <si>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</si>
  <si>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</si>
  <si>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</si>
  <si>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</si>
  <si>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</si>
  <si>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</si>
  <si>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</si>
  <si>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</si>
  <si>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</si>
  <si>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</si>
  <si>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</si>
  <si>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</si>
  <si>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</si>
  <si>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</si>
  <si>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</si>
  <si>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</si>
  <si>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</si>
  <si>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</si>
  <si>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</si>
  <si>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</si>
  <si>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</si>
  <si>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</si>
  <si>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</si>
  <si>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</si>
  <si>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</si>
  <si>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</si>
  <si>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</si>
  <si>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</si>
  <si>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</si>
  <si>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</si>
  <si>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</si>
  <si>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</si>
  <si>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</si>
  <si>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</si>
  <si>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</si>
  <si>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</si>
  <si>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</si>
  <si>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</si>
  <si>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</si>
  <si>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</si>
  <si>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</si>
  <si>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</si>
  <si>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</si>
  <si>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</si>
  <si>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</si>
  <si>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</si>
  <si>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</si>
  <si>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</si>
  <si>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</si>
  <si>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</si>
  <si>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</si>
  <si>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</si>
  <si>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</si>
  <si>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</si>
  <si>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</si>
  <si>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</si>
  <si>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</si>
  <si>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</si>
  <si>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</si>
  <si>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</si>
  <si>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</si>
  <si>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</si>
  <si>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</si>
  <si>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</si>
  <si>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</si>
  <si>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</si>
  <si>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</si>
  <si>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</si>
  <si>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</si>
  <si>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</si>
  <si>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</si>
  <si>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</si>
  <si>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</si>
  <si>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</si>
  <si>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</si>
  <si>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</si>
  <si>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</si>
  <si>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</si>
  <si>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</si>
  <si>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</si>
  <si>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</si>
  <si>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</si>
  <si>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</si>
  <si>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</si>
  <si>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</si>
  <si>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</si>
  <si>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</si>
  <si>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</si>
  <si>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</si>
  <si>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</si>
  <si>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</si>
  <si>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</si>
  <si>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</si>
  <si>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</si>
  <si>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</si>
  <si>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</si>
  <si>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</si>
  <si>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</si>
  <si>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</si>
  <si>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</si>
  <si>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</si>
  <si>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</si>
  <si>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</si>
  <si>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</si>
  <si>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</si>
  <si>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</si>
  <si>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</si>
  <si>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</si>
  <si>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</si>
  <si>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</si>
  <si>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</si>
  <si>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</si>
  <si>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</si>
  <si>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</si>
  <si>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</si>
  <si>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</si>
  <si>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</si>
  <si>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</si>
  <si>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</si>
  <si>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</si>
  <si>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</si>
  <si>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</si>
  <si>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</si>
  <si>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</si>
  <si>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</si>
  <si>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</si>
  <si>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</si>
  <si>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</si>
  <si>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</si>
  <si>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</si>
  <si>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</si>
  <si>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</si>
  <si>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</si>
  <si>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</si>
  <si>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</si>
  <si>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</si>
  <si>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</si>
  <si>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</si>
  <si>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</si>
  <si>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</si>
  <si>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</si>
  <si>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</si>
  <si>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</si>
  <si>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</si>
  <si>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</si>
  <si>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</si>
  <si>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</si>
  <si>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</si>
  <si>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</si>
  <si>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</si>
  <si>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</si>
  <si>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</si>
  <si>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</si>
  <si>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</si>
  <si>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</si>
  <si>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</si>
  <si>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</si>
  <si>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</si>
  <si>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</si>
  <si>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</si>
  <si>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</si>
  <si>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</si>
  <si>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</si>
  <si>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</si>
  <si>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</si>
  <si>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</si>
  <si>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</si>
  <si>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</si>
  <si>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</si>
  <si>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</si>
  <si>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</si>
  <si>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</si>
  <si>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</si>
  <si>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</si>
  <si>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</si>
  <si>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</si>
  <si>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</si>
  <si>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</si>
  <si>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</si>
  <si>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</si>
  <si>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</si>
  <si>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</si>
  <si>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</si>
  <si>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</si>
  <si>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</si>
  <si>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</si>
  <si>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</si>
  <si>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</si>
  <si>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</si>
  <si>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</si>
  <si>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</si>
  <si>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</si>
  <si>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</si>
  <si>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</si>
  <si>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</si>
  <si>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</si>
  <si>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</si>
  <si>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</si>
  <si>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</si>
  <si>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</si>
  <si>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</si>
  <si>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</si>
  <si>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</si>
  <si>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</si>
  <si>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</si>
  <si>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</si>
  <si>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</si>
  <si>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</si>
  <si>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</si>
  <si>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</si>
  <si>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</si>
  <si>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</si>
  <si>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</si>
  <si>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</si>
  <si>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</si>
  <si>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</si>
  <si>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</si>
  <si>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</si>
  <si>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</si>
  <si>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</si>
  <si>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</si>
  <si>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</si>
  <si>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</si>
  <si>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</si>
  <si>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</si>
  <si>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</si>
  <si>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</si>
  <si>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</si>
  <si>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</si>
  <si>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</si>
  <si>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</si>
  <si>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</si>
  <si>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</si>
  <si>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</si>
  <si>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</si>
  <si>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</si>
  <si>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</si>
  <si>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</si>
  <si>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</si>
  <si>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</si>
  <si>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</si>
  <si>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</si>
  <si>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</si>
  <si>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</si>
  <si>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</si>
  <si>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</si>
  <si>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</si>
  <si>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</si>
  <si>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</si>
  <si>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</si>
  <si>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</si>
  <si>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</si>
  <si>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</si>
  <si>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</si>
  <si>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</si>
  <si>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</si>
  <si>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</si>
  <si>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</si>
  <si>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</si>
  <si>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</si>
  <si>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</si>
  <si>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</si>
  <si>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</si>
  <si>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</si>
  <si>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</si>
  <si>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</si>
  <si>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</si>
  <si>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</si>
  <si>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</si>
  <si>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</si>
  <si>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</si>
  <si>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</si>
  <si>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</si>
  <si>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</si>
  <si>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</si>
  <si>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</si>
  <si>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</si>
  <si>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</si>
  <si>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</si>
  <si>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</si>
  <si>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</si>
  <si>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</si>
  <si>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</si>
  <si>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</si>
  <si>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</si>
  <si>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</si>
  <si>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</si>
  <si>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</si>
  <si>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</si>
  <si>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</si>
  <si>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</si>
  <si>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</si>
  <si>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</si>
  <si>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</si>
  <si>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</si>
  <si>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</si>
  <si>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</si>
  <si>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</si>
  <si>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</si>
  <si>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</si>
  <si>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</si>
  <si>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</si>
  <si>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</si>
  <si>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</si>
  <si>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</si>
  <si>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</si>
  <si>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</si>
  <si>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</si>
  <si>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</si>
  <si>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</si>
  <si>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</si>
  <si>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</si>
  <si>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</si>
  <si>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</si>
  <si>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</si>
  <si>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</si>
  <si>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</si>
  <si>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</si>
  <si>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</si>
  <si>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</si>
  <si>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</si>
  <si>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</si>
  <si>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</si>
  <si>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</si>
  <si>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</si>
  <si>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</si>
  <si>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</si>
  <si>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</si>
  <si>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</si>
  <si>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</si>
  <si>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</si>
  <si>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</si>
  <si>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</si>
  <si>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</si>
  <si>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</si>
  <si>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</si>
  <si>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</si>
  <si>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</si>
  <si>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</si>
  <si>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</si>
  <si>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</si>
  <si>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</si>
  <si>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</si>
  <si>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</si>
  <si>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</si>
  <si>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</si>
  <si>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</si>
  <si>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</si>
  <si>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</si>
  <si>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</si>
  <si>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</si>
  <si>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</si>
  <si>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</si>
  <si>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</si>
  <si>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</si>
  <si>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</si>
  <si>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</si>
  <si>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</si>
  <si>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</si>
  <si>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</si>
  <si>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</si>
  <si>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</si>
  <si>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</si>
  <si>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</si>
  <si>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</si>
  <si>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</si>
  <si>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</si>
  <si>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</si>
  <si>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</si>
  <si>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</si>
  <si>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</si>
  <si>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</si>
  <si>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</si>
  <si>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</si>
  <si>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</si>
  <si>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</si>
  <si>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</si>
  <si>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</si>
  <si>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</si>
  <si>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</si>
  <si>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</si>
  <si>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</si>
  <si>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</si>
  <si>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</si>
  <si>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</si>
  <si>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</si>
  <si>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</si>
  <si>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</si>
  <si>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</si>
  <si>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</si>
  <si>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</si>
  <si>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</si>
  <si>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</si>
  <si>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</si>
  <si>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</si>
  <si>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</si>
  <si>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</si>
  <si>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</si>
  <si>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</si>
  <si>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</si>
  <si>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</si>
  <si>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</si>
  <si>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</si>
  <si>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</si>
  <si>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</si>
  <si>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</si>
  <si>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</si>
  <si>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</si>
  <si>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</si>
  <si>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</si>
  <si>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</si>
  <si>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</si>
  <si>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</si>
  <si>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</si>
  <si>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</si>
  <si>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</si>
  <si>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</si>
  <si>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</si>
  <si>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</si>
  <si>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</si>
  <si>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</si>
  <si>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</si>
  <si>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</si>
  <si>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</si>
  <si>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</si>
  <si>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</si>
  <si>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</si>
  <si>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</si>
  <si>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</si>
  <si>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</si>
  <si>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</si>
  <si>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</si>
  <si>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</si>
  <si>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</si>
  <si>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</si>
  <si>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</si>
  <si>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</si>
  <si>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</si>
  <si>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</si>
  <si>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</si>
  <si>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</si>
  <si>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</si>
  <si>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</si>
  <si>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</si>
  <si>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</si>
  <si>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</si>
  <si>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</si>
  <si>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</si>
  <si>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</si>
  <si>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</si>
  <si>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</si>
  <si>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</si>
  <si>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</si>
  <si>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</si>
  <si>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</si>
  <si>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</si>
  <si>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</si>
  <si>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</si>
  <si>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</si>
  <si>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</si>
  <si>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</si>
  <si>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</si>
  <si>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</si>
  <si>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</si>
  <si>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</si>
  <si>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</si>
  <si>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</si>
  <si>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</si>
  <si>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</si>
  <si>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</si>
  <si>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</si>
  <si>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</si>
  <si>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</si>
  <si>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</si>
  <si>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</si>
  <si>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</si>
  <si>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</si>
  <si>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</si>
  <si>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</si>
  <si>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</si>
  <si>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</si>
  <si>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</si>
  <si>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</si>
  <si>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</si>
  <si>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</si>
  <si>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</si>
  <si>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</si>
  <si>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</si>
  <si>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</si>
  <si>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</si>
  <si>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</si>
  <si>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</si>
  <si>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</si>
  <si>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</si>
  <si>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</si>
  <si>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</si>
  <si>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</si>
  <si>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</si>
  <si>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</si>
  <si>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</si>
  <si>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</si>
  <si>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</si>
  <si>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</si>
  <si>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</si>
  <si>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</si>
  <si>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</si>
  <si>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</si>
  <si>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</si>
  <si>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</si>
  <si>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</si>
  <si>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</si>
  <si>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</si>
  <si>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</si>
  <si>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</si>
  <si>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</si>
  <si>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</si>
  <si>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</si>
  <si>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</si>
  <si>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</si>
  <si>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</si>
  <si>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</si>
  <si>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</si>
  <si>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</si>
  <si>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</si>
  <si>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</si>
  <si>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</si>
  <si>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</si>
  <si>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</si>
  <si>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</si>
  <si>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</si>
  <si>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</si>
  <si>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</si>
  <si>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</si>
  <si>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</si>
  <si>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</si>
  <si>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</si>
  <si>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</si>
  <si>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</si>
  <si>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</si>
  <si>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</si>
  <si>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</si>
  <si>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</si>
  <si>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</si>
  <si>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</si>
  <si>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</si>
  <si>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</si>
  <si>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</si>
  <si>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</si>
  <si>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</si>
  <si>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</si>
  <si>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</si>
  <si>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</si>
  <si>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</si>
  <si>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</si>
  <si>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</si>
  <si>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</si>
  <si>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</si>
  <si>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</si>
  <si>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</si>
  <si>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</si>
  <si>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</si>
  <si>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</si>
  <si>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</si>
  <si>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</si>
  <si>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</si>
  <si>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</si>
  <si>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</si>
  <si>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</si>
  <si>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</si>
  <si>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</si>
  <si>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</si>
  <si>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</si>
  <si>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</si>
  <si>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</si>
  <si>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</si>
  <si>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</si>
  <si>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</si>
  <si>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</si>
  <si>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</si>
  <si>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</si>
  <si>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</si>
  <si>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</si>
  <si>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</si>
  <si>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</si>
  <si>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</si>
  <si>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</si>
  <si>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</si>
  <si>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</si>
  <si>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</si>
  <si>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</si>
  <si>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</si>
  <si>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</si>
  <si>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</si>
  <si>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</si>
  <si>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</si>
  <si>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</si>
  <si>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</si>
  <si>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</si>
  <si>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</si>
  <si>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</si>
  <si>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</si>
  <si>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</si>
  <si>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</si>
  <si>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</si>
  <si>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</si>
  <si>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</si>
  <si>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</si>
  <si>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</si>
  <si>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</si>
  <si>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</si>
  <si>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</si>
  <si>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</si>
  <si>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</si>
  <si>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</si>
  <si>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</si>
  <si>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</si>
  <si>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</si>
  <si>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</si>
  <si>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</si>
  <si>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</si>
  <si>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</si>
  <si>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</si>
  <si>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</si>
  <si>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</si>
  <si>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</si>
  <si>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</si>
  <si>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</si>
  <si>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</si>
  <si>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</si>
  <si>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</si>
  <si>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</si>
  <si>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</si>
  <si>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</si>
  <si>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</si>
  <si>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</si>
  <si>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</si>
  <si>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</si>
  <si>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</si>
  <si>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</si>
  <si>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</si>
  <si>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</si>
  <si>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</si>
  <si>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</si>
  <si>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</si>
  <si>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</si>
  <si>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</si>
  <si>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</si>
  <si>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</si>
  <si>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</si>
  <si>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</si>
  <si>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</si>
  <si>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</si>
  <si>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</si>
  <si>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</si>
  <si>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</si>
  <si>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</si>
  <si>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</si>
  <si>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</si>
  <si>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</si>
  <si>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</si>
  <si>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</si>
  <si>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</si>
  <si>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</si>
  <si>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</si>
  <si>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</si>
  <si>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</si>
  <si>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</si>
  <si>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</si>
  <si>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</si>
  <si>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</si>
  <si>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</si>
  <si>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</si>
  <si>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</si>
  <si>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</si>
  <si>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</si>
  <si>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</si>
  <si>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</si>
  <si>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</si>
  <si>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</si>
  <si>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</si>
  <si>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</si>
  <si>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</si>
  <si>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</si>
  <si>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</si>
  <si>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</si>
  <si>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</si>
  <si>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</si>
  <si>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</si>
  <si>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</si>
  <si>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</si>
  <si>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</si>
  <si>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</si>
  <si>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</si>
  <si>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</si>
  <si>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</si>
  <si>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</si>
  <si>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</si>
  <si>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</si>
  <si>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</si>
  <si>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</si>
  <si>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</si>
  <si>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</si>
  <si>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</si>
  <si>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</si>
  <si>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</si>
  <si>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</si>
  <si>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</si>
  <si>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</si>
  <si>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</si>
  <si>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</si>
  <si>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</si>
  <si>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</si>
  <si>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</si>
  <si>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</si>
  <si>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</si>
  <si>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</si>
  <si>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</si>
  <si>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</si>
  <si>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</si>
  <si>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</si>
  <si>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</si>
  <si>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</si>
  <si>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</si>
  <si>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</si>
  <si>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</si>
  <si>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</si>
  <si>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</si>
  <si>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</si>
  <si>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</si>
  <si>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</si>
  <si>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</si>
  <si>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</si>
  <si>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</si>
  <si>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</si>
  <si>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</si>
  <si>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</si>
  <si>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</si>
  <si>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</si>
  <si>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</si>
  <si>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</si>
  <si>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</si>
  <si>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</si>
  <si>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</si>
  <si>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</si>
  <si>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</si>
  <si>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</si>
  <si>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</si>
  <si>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</si>
  <si>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</si>
  <si>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</si>
  <si>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</si>
  <si>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</si>
  <si>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</si>
  <si>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</si>
  <si>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</si>
  <si>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</si>
  <si>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</si>
  <si>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</si>
  <si>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</si>
  <si>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</si>
  <si>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</si>
  <si>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</si>
  <si>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</si>
  <si>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</si>
  <si>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</si>
  <si>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</si>
  <si>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</si>
  <si>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</si>
  <si>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</si>
  <si>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</si>
  <si>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</si>
  <si>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</si>
  <si>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</si>
  <si>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</si>
  <si>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</si>
  <si>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</si>
  <si>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</si>
  <si>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</si>
  <si>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</si>
  <si>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</si>
  <si>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</si>
  <si>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</si>
  <si>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</si>
  <si>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</si>
  <si>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</si>
  <si>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</si>
  <si>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</si>
  <si>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</si>
  <si>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</si>
  <si>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</si>
  <si>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</si>
  <si>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</si>
  <si>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</si>
  <si>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</si>
  <si>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</si>
  <si>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</si>
  <si>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</si>
  <si>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</si>
  <si>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</si>
  <si>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</si>
  <si>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</si>
  <si>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</si>
  <si>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</si>
  <si>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</si>
  <si>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</si>
  <si>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</si>
  <si>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</si>
  <si>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</si>
  <si>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</si>
  <si>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</si>
  <si>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</si>
  <si>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</si>
  <si>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</si>
  <si>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</si>
  <si>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</si>
  <si>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</si>
  <si>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</si>
  <si>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</si>
  <si>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</si>
  <si>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</si>
  <si>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</si>
  <si>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</si>
  <si>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</si>
  <si>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</si>
  <si>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</si>
  <si>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</si>
  <si>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</si>
  <si>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</si>
  <si>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</si>
  <si>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</si>
  <si>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</si>
  <si>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</si>
  <si>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</si>
  <si>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</si>
  <si>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</si>
  <si>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</si>
  <si>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</si>
  <si>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</si>
  <si>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</si>
  <si>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</si>
  <si>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</si>
  <si>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</si>
  <si>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</si>
  <si>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</si>
  <si>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</si>
  <si>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</si>
  <si>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</si>
  <si>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</si>
  <si>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</si>
  <si>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</si>
  <si>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</si>
  <si>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</si>
  <si>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</si>
  <si>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</si>
  <si>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</si>
  <si>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</si>
  <si>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</si>
  <si>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</si>
  <si>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</si>
  <si>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</si>
  <si>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</si>
  <si>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</si>
  <si>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</si>
  <si>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</si>
  <si>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</si>
  <si>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</si>
  <si>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</si>
  <si>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</si>
  <si>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</si>
  <si>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</si>
  <si>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</si>
  <si>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</si>
  <si>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</si>
  <si>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</si>
  <si>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</si>
  <si>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</si>
  <si>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</si>
  <si>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</si>
  <si>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</si>
  <si>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</si>
  <si>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</si>
  <si>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</si>
  <si>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</si>
  <si>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</si>
  <si>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</si>
  <si>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</si>
  <si>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</si>
  <si>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</si>
  <si>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</si>
  <si>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</si>
  <si>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</si>
  <si>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</si>
  <si>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</si>
  <si>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</si>
  <si>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</si>
  <si>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</si>
  <si>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</si>
  <si>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</si>
  <si>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</si>
  <si>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</si>
  <si>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</si>
  <si>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</si>
  <si>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</si>
  <si>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</si>
  <si>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</si>
  <si>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</si>
  <si>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</si>
  <si>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</si>
  <si>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</si>
  <si>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</si>
  <si>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</si>
  <si>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</si>
  <si>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</si>
  <si>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</si>
  <si>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</si>
  <si>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</si>
  <si>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</si>
  <si>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</si>
  <si>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</si>
  <si>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</si>
  <si>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</si>
  <si>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</si>
  <si>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</si>
  <si>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</si>
  <si>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</si>
  <si>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</si>
  <si>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</si>
  <si>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</si>
  <si>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</si>
  <si>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</si>
  <si>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</si>
  <si>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</si>
  <si>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</si>
  <si>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</si>
  <si>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</si>
  <si>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</si>
  <si>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</si>
  <si>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</si>
  <si>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</si>
  <si>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</si>
  <si>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</si>
  <si>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</si>
  <si>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</si>
  <si>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</si>
  <si>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</si>
  <si>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</si>
  <si>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</si>
  <si>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</si>
  <si>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</si>
  <si>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</si>
  <si>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</si>
  <si>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</si>
  <si>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</si>
  <si>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</si>
  <si>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</si>
  <si>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</si>
  <si>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</si>
  <si>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</si>
  <si>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</si>
  <si>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</si>
  <si>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</si>
  <si>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</si>
  <si>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</si>
  <si>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</si>
  <si>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</si>
  <si>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</si>
  <si>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</si>
  <si>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</si>
  <si>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</si>
  <si>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</si>
  <si>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</si>
  <si>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</si>
  <si>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</si>
  <si>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</si>
  <si>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</si>
  <si>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</si>
  <si>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</si>
  <si>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</si>
  <si>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</si>
  <si>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</si>
  <si>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</si>
  <si>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</si>
  <si>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</si>
  <si>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</si>
  <si>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</si>
  <si>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</si>
  <si>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</si>
  <si>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</si>
  <si>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</si>
  <si>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</si>
  <si>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</si>
  <si>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</si>
  <si>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</si>
  <si>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</si>
  <si>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</si>
  <si>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</si>
  <si>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</si>
  <si>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</si>
  <si>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</si>
  <si>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</si>
  <si>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</si>
  <si>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</si>
  <si>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</si>
  <si>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</si>
  <si>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</si>
  <si>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</si>
  <si>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</si>
  <si>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</si>
  <si>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</si>
  <si>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</si>
  <si>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</si>
  <si>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</si>
  <si>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</si>
  <si>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</si>
  <si>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</si>
  <si>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</si>
  <si>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</si>
  <si>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</si>
  <si>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</si>
  <si>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</si>
  <si>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</si>
  <si>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</si>
  <si>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</si>
  <si>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</si>
  <si>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</si>
  <si>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</si>
  <si>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</si>
  <si>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</si>
  <si>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</si>
  <si>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</si>
  <si>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</si>
  <si>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</si>
  <si>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</si>
  <si>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</si>
  <si>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</si>
  <si>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</si>
  <si>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</si>
  <si>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</si>
  <si>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</si>
  <si>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</si>
  <si>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</si>
  <si>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</si>
  <si>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</si>
  <si>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</si>
  <si>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</si>
  <si>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</si>
  <si>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</si>
  <si>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</si>
  <si>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</si>
  <si>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</si>
  <si>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</si>
  <si>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</si>
  <si>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</si>
  <si>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</si>
  <si>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</si>
  <si>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</si>
  <si>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</si>
  <si>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</si>
  <si>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</si>
  <si>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</si>
  <si>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</si>
  <si>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</si>
  <si>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</si>
  <si>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</si>
  <si>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</si>
  <si>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</si>
  <si>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</si>
  <si>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</si>
  <si>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</si>
  <si>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</si>
  <si>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</si>
  <si>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</si>
  <si>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</si>
  <si>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</si>
  <si>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</si>
  <si>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</si>
  <si>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</si>
  <si>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</si>
  <si>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</si>
  <si>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</si>
  <si>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</si>
  <si>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</si>
  <si>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</si>
  <si>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</si>
  <si>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</si>
  <si>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</si>
  <si>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</si>
  <si>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</si>
  <si>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</si>
  <si>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</si>
  <si>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</si>
  <si>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</si>
  <si>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</si>
  <si>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</si>
  <si>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</si>
  <si>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</si>
  <si>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</si>
  <si>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</si>
  <si>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</si>
  <si>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</si>
  <si>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</si>
  <si>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</si>
  <si>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</si>
  <si>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</si>
  <si>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</si>
  <si>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</si>
  <si>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</si>
  <si>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</si>
  <si>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</si>
  <si>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</si>
  <si>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</si>
  <si>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</si>
  <si>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</si>
  <si>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</si>
  <si>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</si>
  <si>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</si>
  <si>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</si>
  <si>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</si>
  <si>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</si>
  <si>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</si>
  <si>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</si>
  <si>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</si>
  <si>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</si>
  <si>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</si>
  <si>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</si>
  <si>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</si>
  <si>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</si>
  <si>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</si>
  <si>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</si>
  <si>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</si>
  <si>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</si>
  <si>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</si>
  <si>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</si>
  <si>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</si>
  <si>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</si>
  <si>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</si>
  <si>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</si>
  <si>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</si>
  <si>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</si>
  <si>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</si>
  <si>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</si>
  <si>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</si>
  <si>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</si>
  <si>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</si>
  <si>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</si>
  <si>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</si>
  <si>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</si>
  <si>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</si>
  <si>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</si>
  <si>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</si>
  <si>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</si>
  <si>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</si>
  <si>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</si>
  <si>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</si>
  <si>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</si>
  <si>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</si>
  <si>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</si>
  <si>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</si>
  <si>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</si>
  <si>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</si>
  <si>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</si>
  <si>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</si>
  <si>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</si>
  <si>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</si>
  <si>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</si>
  <si>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</si>
  <si>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</si>
  <si>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</si>
  <si>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</si>
  <si>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</si>
  <si>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</si>
  <si>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</si>
  <si>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</si>
  <si>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</si>
  <si>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</si>
  <si>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</si>
  <si>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</si>
  <si>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</si>
  <si>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</si>
  <si>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</si>
  <si>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</si>
  <si>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</si>
  <si>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</si>
  <si>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</si>
  <si>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</si>
  <si>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</si>
  <si>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</si>
  <si>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</si>
  <si>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</si>
  <si>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</si>
  <si>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</si>
  <si>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</si>
  <si>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</si>
  <si>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</si>
  <si>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</si>
  <si>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</si>
  <si>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</si>
  <si>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</si>
  <si>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</si>
  <si>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</si>
  <si>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</si>
  <si>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</si>
  <si>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</si>
  <si>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</si>
  <si>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</si>
  <si>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</si>
  <si>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</si>
  <si>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</si>
  <si>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</si>
  <si>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</si>
  <si>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</si>
  <si>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</si>
  <si>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</si>
  <si>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</si>
  <si>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</si>
  <si>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</si>
  <si>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</si>
  <si>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</si>
  <si>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</si>
  <si>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</si>
  <si>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</si>
  <si>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</si>
  <si>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</si>
  <si>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</si>
  <si>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</si>
  <si>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</si>
  <si>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</si>
  <si>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</si>
  <si>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</si>
  <si>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</si>
  <si>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</si>
  <si>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</si>
  <si>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</si>
  <si>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</si>
  <si>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</si>
  <si>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</si>
  <si>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</si>
  <si>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</si>
  <si>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</si>
  <si>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</si>
  <si>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</si>
  <si>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</si>
  <si>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</si>
  <si>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</si>
  <si>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</si>
  <si>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</si>
  <si>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</si>
  <si>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</si>
  <si>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</si>
  <si>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</si>
  <si>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</si>
  <si>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</si>
  <si>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</si>
  <si>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</si>
  <si>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</si>
  <si>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</si>
  <si>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</si>
  <si>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</si>
  <si>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</si>
  <si>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</si>
  <si>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</si>
  <si>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</si>
  <si>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</si>
  <si>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</si>
  <si>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</si>
  <si>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</si>
  <si>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</si>
  <si>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</si>
  <si>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</si>
  <si>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</si>
  <si>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</si>
  <si>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</si>
  <si>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</si>
  <si>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</si>
  <si>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</si>
  <si>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</si>
  <si>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</si>
  <si>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</si>
  <si>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</si>
  <si>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</si>
  <si>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</si>
  <si>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</si>
  <si>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</si>
  <si>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</si>
  <si>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</si>
  <si>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</si>
  <si>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</si>
  <si>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</si>
  <si>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</si>
  <si>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</si>
  <si>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</si>
  <si>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</si>
  <si>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</si>
  <si>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</si>
  <si>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</si>
  <si>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</si>
  <si>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</si>
  <si>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</si>
  <si>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</si>
  <si>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</si>
  <si>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</si>
  <si>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</si>
  <si>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</si>
  <si>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</si>
  <si>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</si>
  <si>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</si>
  <si>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</si>
  <si>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</si>
  <si>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</si>
  <si>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</si>
  <si>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</si>
  <si>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</si>
  <si>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</si>
  <si>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</si>
  <si>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</si>
  <si>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</si>
  <si>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</si>
  <si>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</si>
  <si>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</si>
  <si>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</si>
  <si>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</si>
  <si>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</si>
  <si>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</si>
  <si>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</si>
  <si>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</si>
  <si>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</si>
  <si>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</si>
  <si>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</si>
  <si>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</si>
  <si>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</si>
  <si>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</si>
  <si>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</si>
  <si>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</si>
  <si>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</si>
  <si>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</si>
  <si>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</si>
  <si>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</si>
  <si>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</si>
  <si>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</si>
  <si>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</si>
  <si>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</si>
  <si>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</si>
  <si>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</si>
  <si>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</si>
  <si>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</si>
  <si>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</si>
  <si>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</si>
  <si>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</si>
  <si>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</si>
  <si>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</si>
  <si>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</si>
  <si>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</si>
  <si>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</si>
  <si>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</si>
  <si>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</si>
  <si>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</si>
  <si>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</si>
  <si>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</si>
  <si>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</si>
  <si>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</si>
  <si>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</si>
  <si>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</si>
  <si>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</si>
  <si>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</si>
  <si>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</si>
  <si>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</si>
  <si>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</si>
  <si>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</si>
  <si>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</si>
  <si>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</si>
  <si>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</si>
  <si>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</si>
  <si>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</si>
  <si>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</si>
  <si>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</si>
  <si>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</si>
  <si>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</si>
  <si>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</si>
  <si>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</si>
  <si>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</si>
  <si>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</si>
  <si>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</si>
  <si>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</si>
  <si>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</si>
  <si>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</si>
  <si>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</si>
  <si>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</si>
  <si>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</si>
  <si>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</si>
  <si>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</si>
  <si>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</si>
  <si>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</si>
  <si>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</si>
  <si>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</si>
  <si>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</si>
  <si>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</si>
  <si>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</si>
  <si>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</si>
  <si>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</si>
  <si>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</si>
  <si>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</si>
  <si>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</si>
  <si>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</si>
  <si>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</si>
  <si>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</si>
  <si>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</si>
  <si>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</si>
  <si>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</si>
  <si>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</si>
  <si>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</si>
  <si>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</si>
  <si>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</si>
  <si>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</si>
  <si>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</si>
  <si>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</si>
  <si>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</si>
  <si>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</si>
  <si>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</si>
  <si>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</si>
  <si>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</si>
  <si>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</si>
  <si>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</si>
  <si>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</si>
  <si>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</si>
  <si>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</si>
  <si>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</si>
  <si>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</si>
  <si>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</si>
  <si>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</si>
  <si>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</si>
  <si>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</si>
  <si>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</si>
  <si>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</si>
  <si>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</si>
  <si>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</si>
  <si>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</si>
  <si>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</si>
  <si>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</si>
  <si>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</si>
  <si>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</si>
  <si>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</si>
  <si>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</si>
  <si>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</si>
  <si>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</si>
  <si>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</si>
  <si>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</si>
  <si>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</si>
  <si>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</si>
  <si>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</si>
  <si>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</si>
  <si>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</si>
  <si>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</si>
  <si>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</si>
  <si>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</si>
  <si>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</si>
  <si>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</si>
  <si>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</si>
  <si>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</si>
  <si>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</si>
  <si>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</si>
  <si>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</si>
  <si>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</si>
  <si>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</si>
  <si>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</si>
  <si>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</si>
  <si>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</si>
  <si>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</si>
  <si>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</si>
  <si>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</si>
  <si>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</si>
  <si>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</si>
  <si>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</si>
  <si>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</si>
  <si>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</si>
  <si>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</si>
  <si>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</si>
  <si>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</si>
  <si>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</si>
  <si>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</si>
  <si>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</si>
  <si>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</si>
  <si>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</si>
  <si>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</si>
  <si>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</si>
  <si>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</si>
  <si>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</si>
  <si>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</si>
  <si>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</si>
  <si>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</si>
  <si>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</si>
  <si>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</si>
  <si>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</si>
  <si>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</si>
  <si>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</si>
  <si>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</si>
  <si>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</si>
  <si>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</si>
  <si>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</si>
  <si>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</si>
  <si>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</si>
  <si>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</si>
  <si>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</si>
  <si>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</si>
  <si>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</si>
  <si>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</si>
  <si>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</si>
  <si>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</si>
  <si>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</si>
  <si>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</si>
  <si>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</si>
  <si>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</si>
  <si>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</si>
  <si>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</si>
  <si>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</si>
  <si>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</si>
  <si>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</si>
  <si>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</si>
  <si>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</si>
  <si>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</si>
  <si>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</si>
  <si>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</si>
  <si>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</si>
  <si>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</si>
  <si>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</si>
  <si>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</si>
  <si>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</si>
  <si>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</si>
  <si>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</si>
  <si>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</si>
  <si>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</si>
  <si>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</si>
  <si>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</si>
  <si>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</si>
  <si>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</si>
  <si>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</si>
  <si>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</si>
  <si>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</si>
  <si>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</si>
  <si>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</si>
  <si>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</si>
  <si>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</si>
  <si>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</si>
  <si>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</si>
  <si>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</si>
  <si>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</si>
  <si>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</si>
  <si>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</si>
  <si>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</si>
  <si>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</si>
  <si>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</si>
  <si>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</si>
  <si>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</si>
  <si>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</si>
  <si>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</si>
  <si>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</si>
  <si>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</si>
  <si>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</si>
  <si>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</si>
  <si>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</si>
  <si>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</si>
  <si>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</si>
  <si>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</si>
  <si>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</si>
  <si>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</si>
  <si>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</si>
  <si>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</si>
  <si>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</si>
  <si>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</si>
  <si>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</si>
  <si>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</si>
  <si>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</si>
  <si>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</si>
  <si>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</si>
  <si>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</si>
  <si>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</si>
  <si>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</si>
  <si>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</si>
  <si>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</si>
  <si>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</si>
  <si>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</si>
  <si>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</si>
  <si>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</si>
  <si>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</si>
  <si>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</si>
  <si>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</si>
  <si>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</si>
  <si>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</si>
  <si>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</si>
  <si>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</si>
  <si>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</si>
  <si>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</si>
  <si>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</si>
  <si>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</si>
  <si>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</si>
  <si>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</si>
  <si>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</si>
  <si>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</si>
  <si>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</si>
  <si>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</si>
  <si>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</si>
  <si>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</si>
  <si>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</si>
  <si>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</si>
  <si>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</si>
  <si>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</si>
  <si>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</si>
  <si>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</si>
  <si>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</si>
  <si>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</si>
  <si>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</si>
  <si>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</si>
  <si>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</si>
  <si>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</si>
  <si>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</si>
  <si>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</si>
  <si>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</si>
  <si>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</si>
  <si>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</si>
  <si>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</si>
  <si>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</si>
  <si>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</si>
  <si>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</si>
  <si>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</si>
  <si>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</si>
  <si>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</si>
  <si>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</si>
  <si>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</si>
  <si>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</si>
  <si>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</si>
  <si>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</si>
  <si>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</si>
  <si>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</si>
  <si>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</si>
  <si>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</si>
  <si>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</si>
  <si>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</si>
  <si>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</si>
  <si>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</si>
  <si>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</si>
  <si>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</si>
  <si>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</si>
  <si>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</si>
  <si>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</si>
  <si>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</si>
  <si>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</si>
  <si>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</si>
  <si>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</si>
  <si>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</si>
  <si>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</si>
  <si>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</si>
  <si>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</si>
  <si>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</si>
  <si>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</si>
  <si>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</si>
  <si>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</si>
  <si>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</si>
  <si>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</si>
  <si>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</si>
  <si>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</si>
  <si>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</si>
  <si>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</si>
  <si>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</si>
  <si>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</si>
  <si>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</si>
  <si>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</si>
  <si>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</si>
  <si>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</si>
  <si>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</si>
  <si>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</si>
  <si>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</si>
  <si>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</si>
  <si>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</si>
  <si>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</si>
  <si>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</si>
  <si>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</si>
  <si>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</si>
  <si>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</si>
  <si>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</si>
  <si>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</si>
  <si>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</si>
  <si>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</si>
  <si>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</si>
  <si>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</si>
  <si>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</si>
  <si>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</si>
  <si>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</si>
  <si>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</si>
  <si>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</si>
  <si>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</si>
  <si>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</si>
  <si>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</si>
  <si>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</si>
  <si>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</si>
  <si>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</si>
  <si>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</si>
  <si>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</si>
  <si>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</si>
  <si>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</si>
  <si>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</si>
  <si>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</si>
  <si>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</si>
  <si>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</si>
  <si>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</si>
  <si>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</si>
  <si>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</si>
  <si>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</si>
  <si>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</si>
  <si>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</si>
  <si>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</si>
  <si>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</si>
  <si>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</si>
  <si>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</si>
  <si>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</si>
  <si>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</si>
  <si>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</si>
  <si>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</si>
  <si>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</si>
  <si>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</si>
  <si>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</si>
  <si>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</si>
  <si>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</si>
  <si>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</si>
  <si>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</si>
  <si>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</si>
  <si>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</si>
  <si>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</si>
  <si>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</si>
  <si>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</si>
  <si>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</si>
  <si>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</si>
  <si>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</si>
  <si>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</si>
  <si>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</si>
  <si>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</si>
  <si>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</si>
  <si>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</si>
  <si>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</si>
  <si>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</si>
  <si>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</si>
  <si>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</si>
  <si>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</si>
  <si>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</si>
  <si>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</si>
  <si>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</si>
  <si>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</si>
  <si>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</si>
  <si>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</si>
  <si>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</si>
  <si>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</si>
  <si>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</si>
  <si>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</si>
  <si>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</si>
  <si>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</si>
  <si>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</si>
  <si>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</si>
  <si>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</si>
  <si>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</si>
  <si>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</si>
  <si>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</si>
  <si>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</si>
  <si>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</si>
  <si>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</si>
  <si>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</si>
  <si>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</si>
  <si>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</si>
  <si>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</si>
  <si>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</si>
  <si>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</si>
  <si>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</si>
  <si>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</si>
  <si>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</si>
  <si>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</si>
  <si>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</si>
  <si>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</si>
  <si>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</si>
  <si>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</si>
  <si>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</si>
  <si>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</si>
  <si>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</si>
  <si>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</si>
  <si>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</si>
  <si>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</si>
  <si>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</si>
  <si>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</si>
  <si>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</si>
  <si>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</si>
  <si>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</si>
  <si>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</si>
  <si>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</si>
  <si>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</si>
  <si>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</si>
  <si>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</si>
  <si>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</si>
  <si>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</si>
  <si>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</si>
  <si>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</si>
  <si>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</si>
  <si>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</si>
  <si>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</si>
  <si>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</si>
  <si>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</si>
  <si>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</si>
  <si>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</si>
  <si>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</si>
  <si>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</si>
  <si>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</si>
  <si>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</si>
  <si>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</si>
  <si>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</si>
  <si>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</si>
  <si>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</si>
  <si>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</si>
  <si>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</si>
  <si>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</si>
  <si>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</si>
  <si>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</si>
  <si>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</si>
  <si>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</si>
  <si>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</si>
  <si>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</si>
  <si>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</si>
  <si>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</si>
  <si>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</si>
  <si>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</si>
  <si>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</si>
  <si>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</si>
  <si>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</si>
  <si>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</si>
  <si>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</si>
  <si>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</si>
  <si>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</si>
  <si>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</si>
  <si>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</si>
  <si>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</si>
  <si>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</si>
  <si>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</si>
  <si>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</si>
  <si>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</si>
  <si>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</si>
  <si>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</si>
  <si>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</si>
  <si>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</si>
  <si>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</si>
  <si>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</si>
  <si>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</si>
  <si>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</si>
  <si>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</si>
  <si>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</si>
  <si>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</si>
  <si>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</si>
  <si>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</si>
  <si>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</si>
  <si>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</si>
  <si>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</si>
  <si>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</si>
  <si>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</si>
  <si>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</si>
  <si>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</si>
  <si>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</si>
  <si>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</si>
  <si>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</si>
  <si>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</si>
  <si>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</si>
  <si>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</si>
  <si>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</si>
  <si>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</si>
  <si>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</si>
  <si>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</si>
  <si>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</si>
  <si>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</si>
  <si>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</si>
  <si>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</si>
  <si>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</si>
  <si>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</si>
  <si>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</si>
  <si>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</si>
  <si>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</si>
  <si>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</si>
  <si>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</si>
  <si>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</si>
  <si>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</si>
  <si>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</si>
  <si>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</si>
  <si>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</si>
  <si>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</si>
  <si>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</si>
  <si>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</si>
  <si>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</si>
  <si>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</si>
  <si>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</si>
  <si>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</si>
  <si>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</si>
  <si>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</si>
  <si>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</si>
  <si>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</si>
  <si>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</si>
  <si>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</si>
  <si>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</si>
  <si>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</si>
  <si>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</si>
  <si>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</si>
  <si>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</si>
  <si>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</si>
  <si>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</si>
  <si>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</si>
  <si>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</si>
  <si>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</si>
  <si>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</si>
  <si>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</si>
  <si>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</si>
  <si>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</si>
  <si>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</si>
  <si>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</si>
  <si>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</si>
  <si>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</si>
  <si>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</si>
  <si>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</si>
  <si>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</si>
  <si>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</si>
  <si>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</si>
  <si>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</si>
  <si>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</si>
  <si>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</si>
  <si>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</si>
  <si>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</si>
  <si>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</si>
  <si>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</si>
  <si>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</si>
  <si>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</si>
  <si>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</si>
  <si>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</si>
  <si>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</si>
  <si>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</si>
  <si>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</si>
  <si>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</si>
  <si>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</si>
  <si>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</si>
  <si>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</si>
  <si>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</si>
  <si>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</si>
  <si>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</si>
  <si>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</si>
  <si>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</si>
  <si>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</si>
  <si>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</si>
  <si>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</si>
  <si>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</si>
  <si>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</si>
  <si>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</si>
  <si>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</si>
  <si>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</si>
  <si>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</si>
  <si>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</si>
  <si>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</si>
  <si>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</si>
  <si>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</si>
  <si>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</si>
  <si>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</si>
  <si>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</si>
  <si>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</si>
  <si>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</si>
  <si>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</si>
  <si>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</si>
  <si>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</si>
  <si>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</si>
  <si>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</si>
  <si>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</si>
  <si>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</si>
  <si>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</si>
  <si>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</si>
  <si>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</si>
  <si>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</si>
  <si>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</si>
  <si>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</si>
  <si>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</si>
  <si>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</si>
  <si>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</si>
  <si>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</si>
  <si>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</si>
  <si>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</si>
  <si>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</si>
  <si>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</si>
  <si>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</si>
  <si>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</si>
  <si>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</si>
  <si>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</si>
  <si>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</si>
  <si>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</si>
  <si>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</si>
  <si>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</si>
  <si>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</si>
  <si>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</si>
  <si>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</si>
  <si>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</si>
  <si>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</si>
  <si>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</si>
  <si>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</si>
  <si>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</si>
  <si>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</si>
  <si>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</si>
  <si>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</si>
  <si>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</si>
  <si>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</si>
  <si>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</si>
  <si>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</si>
  <si>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</si>
  <si>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</si>
  <si>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</si>
  <si>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</si>
  <si>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</si>
  <si>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</si>
  <si>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</si>
  <si>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</si>
  <si>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</si>
  <si>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</si>
  <si>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</si>
  <si>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</si>
  <si>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</si>
  <si>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</si>
  <si>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</si>
  <si>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</si>
  <si>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</si>
  <si>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</si>
  <si>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</si>
  <si>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</si>
  <si>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</si>
  <si>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</si>
  <si>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</si>
  <si>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</si>
  <si>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</si>
  <si>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</si>
  <si>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</si>
  <si>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</si>
  <si>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</si>
  <si>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</si>
  <si>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</si>
  <si>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</si>
  <si>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</si>
  <si>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</si>
  <si>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</si>
  <si>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</si>
  <si>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</si>
  <si>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</si>
  <si>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</si>
  <si>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</si>
  <si>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</si>
  <si>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</si>
  <si>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</si>
  <si>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</si>
  <si>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</si>
  <si>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</si>
  <si>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</si>
  <si>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</si>
  <si>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</si>
  <si>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</si>
  <si>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</si>
  <si>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</si>
  <si>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</si>
  <si>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</si>
  <si>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</si>
  <si>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</si>
  <si>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</si>
  <si>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</si>
  <si>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</si>
  <si>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</si>
  <si>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</si>
  <si>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</si>
  <si>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</si>
  <si>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</si>
  <si>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</si>
  <si>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</si>
  <si>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</si>
  <si>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</si>
  <si>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</si>
  <si>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</si>
  <si>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</si>
  <si>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</si>
  <si>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</si>
  <si>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</si>
  <si>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</si>
  <si>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</si>
  <si>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</si>
  <si>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</si>
  <si>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</si>
  <si>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</si>
  <si>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</si>
  <si>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</si>
  <si>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</si>
  <si>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</si>
  <si>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</si>
  <si>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</si>
  <si>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</si>
  <si>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</si>
  <si>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</si>
  <si>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</si>
  <si>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</si>
  <si>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</si>
  <si>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</si>
  <si>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</si>
  <si>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</si>
  <si>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</si>
  <si>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</si>
  <si>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</si>
  <si>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</si>
  <si>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</si>
  <si>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</si>
  <si>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</si>
  <si>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</si>
  <si>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</si>
  <si>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</si>
  <si>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</si>
  <si>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</si>
  <si>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</si>
  <si>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</si>
  <si>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</si>
  <si>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</si>
  <si>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</si>
  <si>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</si>
  <si>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</si>
  <si>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</si>
  <si>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</si>
  <si>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</si>
  <si>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</si>
  <si>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</si>
  <si>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</si>
  <si>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</si>
  <si>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</si>
  <si>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</si>
  <si>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</si>
  <si>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</si>
  <si>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</si>
  <si>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</si>
  <si>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</si>
  <si>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</si>
  <si>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</si>
  <si>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</si>
  <si>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</si>
  <si>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</si>
  <si>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</si>
  <si>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</si>
  <si>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</si>
  <si>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</si>
  <si>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</si>
  <si>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</si>
  <si>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</si>
  <si>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</si>
  <si>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</si>
  <si>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</si>
  <si>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</si>
  <si>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</si>
  <si>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</si>
  <si>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</si>
  <si>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</si>
  <si>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</si>
  <si>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</si>
  <si>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</si>
  <si>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</si>
  <si>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</si>
  <si>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</si>
  <si>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</si>
  <si>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</si>
  <si>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</si>
  <si>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</si>
  <si>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</si>
  <si>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</si>
  <si>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</si>
  <si>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</si>
  <si>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</si>
  <si>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</si>
  <si>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</si>
  <si>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</si>
  <si>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</si>
  <si>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</si>
  <si>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</si>
  <si>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</si>
  <si>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</si>
  <si>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</si>
  <si>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</si>
  <si>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</si>
  <si>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</si>
  <si>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</si>
  <si>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</si>
  <si>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</si>
  <si>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</si>
  <si>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</si>
  <si>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</si>
  <si>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</si>
  <si>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</si>
  <si>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</si>
  <si>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</si>
  <si>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</si>
  <si>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</si>
  <si>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</si>
  <si>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</si>
  <si>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</si>
  <si>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</si>
  <si>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</si>
  <si>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</si>
  <si>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</si>
  <si>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</si>
  <si>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</si>
  <si>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</si>
  <si>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</si>
  <si>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</si>
  <si>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</si>
  <si>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</si>
  <si>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</si>
  <si>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</si>
  <si>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</si>
  <si>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</si>
  <si>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</si>
  <si>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</si>
  <si>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</si>
  <si>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</si>
  <si>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</si>
  <si>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</si>
  <si>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</si>
  <si>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</si>
  <si>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</si>
  <si>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</si>
  <si>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</si>
  <si>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</si>
  <si>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</si>
  <si>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</si>
  <si>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</si>
  <si>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</si>
  <si>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</si>
  <si>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</si>
  <si>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</si>
  <si>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</si>
  <si>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</si>
  <si>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</si>
  <si>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</si>
  <si>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</si>
  <si>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</si>
  <si>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</si>
  <si>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</si>
  <si>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</si>
  <si>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</si>
  <si>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</si>
  <si>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</si>
  <si>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</si>
  <si>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</si>
  <si>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</si>
  <si>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</si>
  <si>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</si>
  <si>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</si>
  <si>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</si>
  <si>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</si>
  <si>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</si>
  <si>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</si>
  <si>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</si>
  <si>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</si>
  <si>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</si>
  <si>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</si>
  <si>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</si>
  <si>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</si>
  <si>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</si>
  <si>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</si>
  <si>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</si>
  <si>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</si>
  <si>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</si>
  <si>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</si>
  <si>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</si>
  <si>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</si>
  <si>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</si>
  <si>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</si>
  <si>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</si>
  <si>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</si>
  <si>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</si>
  <si>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</si>
  <si>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</si>
  <si>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</si>
  <si>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</si>
  <si>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</si>
  <si>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</si>
  <si>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</si>
  <si>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</si>
  <si>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</si>
  <si>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</si>
  <si>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</si>
  <si>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</si>
  <si>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</si>
  <si>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</si>
  <si>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</si>
  <si>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</si>
  <si>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</si>
  <si>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</si>
  <si>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</si>
  <si>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</si>
  <si>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</si>
  <si>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</si>
  <si>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</si>
  <si>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</si>
  <si>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</si>
  <si>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</si>
  <si>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</si>
  <si>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</si>
  <si>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</si>
  <si>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</si>
  <si>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</si>
  <si>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</si>
  <si>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</si>
  <si>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</si>
  <si>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</si>
  <si>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</si>
  <si>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</si>
  <si>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</si>
  <si>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</si>
  <si>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</si>
  <si>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</si>
  <si>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</si>
  <si>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</si>
  <si>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</si>
  <si>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</si>
  <si>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</si>
  <si>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</si>
  <si>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</si>
  <si>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</si>
  <si>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</si>
  <si>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</si>
  <si>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</si>
  <si>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</si>
  <si>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</si>
  <si>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</si>
  <si>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</si>
  <si>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</si>
  <si>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</si>
  <si>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</si>
  <si>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</si>
  <si>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</si>
  <si>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</si>
  <si>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</si>
  <si>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</si>
  <si>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</si>
  <si>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</si>
  <si>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</si>
  <si>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</si>
  <si>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</si>
  <si>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</si>
  <si>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</si>
  <si>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</si>
  <si>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</si>
  <si>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</si>
  <si>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</si>
  <si>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</si>
  <si>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</si>
  <si>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</si>
  <si>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</si>
  <si>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</si>
  <si>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</si>
  <si>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</si>
  <si>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</si>
  <si>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</si>
  <si>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</si>
  <si>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</si>
  <si>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</si>
  <si>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</si>
  <si>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</si>
  <si>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</si>
  <si>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</si>
  <si>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</si>
  <si>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</si>
  <si>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</si>
  <si>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</si>
  <si>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</si>
  <si>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</si>
  <si>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</si>
  <si>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</si>
  <si>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</si>
  <si>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</si>
  <si>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</si>
  <si>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</si>
  <si>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</si>
  <si>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</si>
  <si>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</si>
  <si>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</si>
  <si>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</si>
  <si>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</si>
  <si>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</si>
  <si>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</si>
  <si>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</si>
  <si>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</si>
  <si>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</si>
  <si>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</si>
  <si>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</si>
  <si>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</si>
  <si>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</si>
  <si>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</si>
  <si>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</si>
  <si>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</si>
  <si>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</si>
  <si>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</si>
  <si>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</si>
  <si>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</si>
  <si>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</si>
  <si>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</si>
  <si>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</si>
  <si>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</si>
  <si>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</si>
  <si>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</si>
  <si>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</si>
  <si>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</si>
  <si>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</si>
  <si>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</si>
  <si>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</si>
  <si>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</si>
  <si>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</si>
  <si>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</si>
  <si>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</si>
  <si>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</si>
  <si>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</si>
  <si>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</si>
  <si>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</si>
  <si>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</si>
  <si>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</si>
  <si>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</si>
  <si>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</si>
  <si>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</si>
  <si>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</si>
  <si>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</si>
  <si>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</si>
  <si>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</si>
  <si>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</si>
  <si>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</si>
  <si>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</si>
  <si>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</si>
  <si>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</si>
  <si>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</si>
  <si>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</si>
  <si>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</si>
  <si>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</si>
  <si>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</si>
  <si>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</si>
  <si>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</si>
  <si>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</si>
  <si>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</si>
  <si>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</si>
  <si>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</si>
  <si>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</si>
  <si>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</si>
  <si>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</si>
  <si>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</si>
  <si>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</si>
  <si>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</si>
  <si>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</si>
  <si>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</si>
  <si>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</si>
  <si>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</si>
  <si>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</si>
  <si>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</si>
  <si>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</si>
  <si>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</si>
  <si>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</si>
  <si>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</si>
  <si>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</si>
  <si>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</si>
  <si>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</si>
  <si>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</si>
  <si>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</si>
  <si>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</si>
  <si>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</si>
  <si>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</si>
  <si>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</si>
  <si>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</si>
  <si>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</si>
  <si>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</si>
  <si>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</si>
  <si>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</si>
  <si>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</si>
  <si>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</si>
  <si>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</si>
  <si>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</si>
  <si>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</si>
  <si>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</si>
  <si>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</si>
  <si>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</si>
  <si>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</si>
  <si>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</si>
  <si>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</si>
  <si>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</si>
  <si>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</si>
  <si>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</si>
  <si>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</si>
  <si>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</si>
  <si>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</si>
  <si>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</si>
  <si>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</si>
  <si>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</si>
  <si>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</si>
  <si>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</si>
  <si>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</si>
  <si>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</si>
  <si>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</si>
  <si>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</si>
  <si>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</si>
  <si>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</si>
  <si>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</si>
  <si>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</si>
  <si>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</si>
  <si>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</si>
  <si>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</si>
  <si>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</si>
  <si>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</si>
  <si>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</si>
  <si>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</si>
  <si>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</si>
  <si>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</si>
  <si>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</si>
  <si>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</si>
  <si>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</si>
  <si>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</si>
  <si>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</si>
  <si>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</si>
  <si>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</si>
  <si>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</si>
  <si>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</si>
  <si>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</si>
  <si>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</si>
  <si>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</si>
  <si>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</si>
  <si>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</si>
  <si>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</si>
  <si>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</si>
  <si>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</si>
  <si>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</si>
  <si>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</si>
  <si>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</si>
  <si>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</si>
  <si>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</si>
  <si>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</si>
  <si>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</si>
  <si>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</si>
  <si>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</si>
  <si>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</si>
  <si>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</si>
  <si>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</si>
  <si>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</si>
  <si>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</si>
  <si>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</si>
  <si>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</si>
  <si>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</si>
  <si>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</si>
  <si>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</si>
  <si>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</si>
  <si>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</si>
  <si>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</si>
  <si>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</si>
  <si>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</si>
  <si>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</si>
  <si>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</si>
  <si>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</si>
  <si>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</si>
  <si>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</si>
  <si>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</si>
  <si>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</si>
  <si>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</si>
  <si>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</si>
  <si>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</si>
  <si>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</si>
  <si>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</si>
  <si>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</si>
  <si>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</si>
  <si>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</si>
  <si>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</si>
  <si>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</si>
  <si>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</si>
  <si>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</si>
  <si>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</si>
  <si>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</si>
  <si>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</si>
  <si>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</si>
  <si>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</si>
  <si>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</si>
  <si>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</si>
  <si>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</si>
  <si>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</si>
  <si>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</si>
  <si>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</si>
  <si>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</si>
  <si>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</si>
  <si>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</si>
  <si>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</si>
  <si>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</si>
  <si>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</si>
  <si>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</si>
  <si>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</si>
  <si>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</si>
  <si>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</si>
  <si>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</si>
  <si>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</si>
  <si>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</si>
  <si>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</si>
  <si>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</si>
  <si>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</si>
  <si>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</si>
  <si>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</si>
  <si>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</si>
  <si>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</si>
  <si>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</si>
  <si>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</si>
  <si>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</si>
  <si>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</si>
  <si>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</si>
  <si>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</si>
  <si>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</si>
  <si>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</si>
  <si>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</si>
  <si>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</si>
  <si>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</si>
  <si>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</si>
  <si>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</si>
  <si>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</si>
  <si>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</si>
  <si>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</si>
  <si>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</si>
  <si>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</si>
  <si>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</si>
  <si>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</si>
  <si>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</si>
  <si>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</si>
  <si>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</si>
  <si>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</si>
  <si>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</si>
  <si>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</si>
  <si>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</si>
  <si>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</si>
  <si>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</si>
  <si>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</si>
  <si>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</si>
  <si>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</si>
  <si>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</si>
  <si>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</si>
  <si>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</si>
  <si>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</si>
  <si>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</si>
  <si>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</si>
  <si>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</si>
  <si>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</si>
  <si>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</si>
  <si>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</si>
  <si>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</si>
  <si>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</si>
  <si>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</si>
  <si>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</si>
  <si>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</si>
  <si>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</si>
  <si>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</si>
  <si>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</si>
  <si>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</si>
  <si>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</si>
  <si>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</si>
  <si>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</si>
  <si>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</si>
  <si>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</si>
  <si>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</si>
  <si>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</si>
  <si>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</si>
  <si>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</si>
  <si>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</si>
  <si>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</si>
  <si>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</si>
  <si>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</si>
  <si>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</si>
  <si>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</si>
  <si>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</si>
  <si>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</si>
  <si>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</si>
  <si>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</si>
  <si>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</si>
  <si>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</si>
  <si>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</si>
  <si>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</si>
  <si>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</si>
  <si>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</si>
  <si>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</si>
  <si>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</si>
  <si>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</si>
  <si>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</si>
  <si>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</si>
  <si>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</si>
  <si>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</si>
  <si>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</si>
  <si>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</si>
  <si>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</si>
  <si>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</si>
  <si>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</si>
  <si>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</si>
  <si>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</si>
  <si>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</si>
  <si>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</si>
  <si>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</si>
  <si>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</si>
  <si>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</si>
  <si>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</si>
  <si>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</si>
  <si>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</si>
  <si>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</si>
  <si>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</si>
  <si>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</si>
  <si>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</si>
  <si>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</si>
  <si>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</si>
  <si>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</si>
  <si>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</si>
  <si>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</si>
  <si>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</si>
  <si>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</si>
  <si>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</si>
  <si>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</si>
  <si>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</si>
  <si>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</si>
  <si>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</si>
  <si>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</si>
  <si>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</si>
  <si>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</si>
  <si>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</si>
  <si>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</si>
  <si>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</si>
  <si>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</si>
  <si>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</si>
  <si>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</si>
  <si>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</si>
  <si>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</si>
  <si>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</si>
  <si>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</si>
  <si>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</si>
  <si>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</si>
  <si>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</si>
  <si>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</si>
  <si>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</si>
  <si>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</si>
  <si>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</si>
  <si>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</si>
  <si>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</si>
  <si>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</si>
  <si>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</si>
  <si>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</si>
  <si>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</si>
  <si>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</si>
  <si>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</si>
  <si>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</si>
  <si>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</si>
  <si>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</si>
  <si>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</si>
  <si>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</si>
  <si>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</si>
  <si>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</si>
  <si>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</si>
  <si>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</si>
  <si>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</si>
  <si>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</si>
  <si>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</si>
  <si>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</si>
  <si>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</si>
  <si>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</si>
  <si>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</si>
  <si>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</si>
  <si>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</si>
  <si>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</si>
  <si>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</si>
  <si>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</si>
  <si>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</si>
  <si>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</si>
  <si>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</si>
  <si>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</si>
  <si>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</si>
  <si>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</si>
  <si>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</si>
  <si>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</si>
  <si>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</si>
  <si>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</si>
  <si>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</si>
  <si>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</si>
  <si>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</si>
  <si>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</si>
  <si>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</si>
  <si>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</si>
  <si>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</si>
  <si>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</si>
  <si>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</si>
  <si>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</si>
  <si>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</si>
  <si>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</si>
  <si>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</si>
  <si>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</si>
  <si>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</si>
  <si>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</si>
  <si>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</si>
  <si>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</si>
  <si>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</si>
  <si>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</si>
  <si>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</si>
  <si>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</si>
  <si>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</si>
  <si>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</si>
  <si>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</si>
  <si>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</si>
  <si>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</si>
  <si>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</si>
  <si>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</si>
  <si>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</si>
  <si>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</si>
  <si>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</si>
  <si>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</si>
  <si>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</si>
  <si>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</si>
  <si>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</si>
  <si>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</si>
  <si>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</si>
  <si>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</si>
  <si>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</si>
  <si>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</si>
  <si>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</si>
  <si>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</si>
  <si>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</si>
  <si>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</si>
  <si>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</si>
  <si>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</si>
  <si>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</si>
  <si>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</si>
  <si>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</si>
  <si>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</si>
  <si>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</si>
  <si>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</si>
  <si>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</si>
  <si>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</si>
  <si>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</si>
  <si>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</si>
  <si>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</si>
  <si>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</si>
  <si>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</si>
  <si>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</si>
  <si>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</si>
  <si>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</si>
  <si>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</si>
  <si>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</si>
  <si>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</si>
  <si>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</si>
  <si>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</si>
  <si>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</si>
  <si>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</si>
  <si>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</si>
  <si>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</si>
  <si>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</si>
  <si>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</si>
  <si>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</si>
  <si>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</si>
  <si>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</si>
  <si>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</si>
  <si>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</si>
  <si>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</si>
  <si>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</si>
  <si>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</si>
  <si>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</si>
  <si>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</si>
  <si>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</si>
  <si>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</si>
  <si>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</si>
  <si>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</si>
  <si>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</si>
  <si>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</si>
  <si>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</si>
  <si>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</si>
  <si>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</si>
  <si>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</si>
  <si>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</si>
  <si>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</si>
  <si>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</si>
  <si>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</si>
  <si>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</si>
  <si>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</si>
  <si>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</si>
  <si>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</si>
  <si>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</si>
  <si>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</si>
  <si>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</si>
  <si>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</si>
  <si>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</si>
  <si>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</si>
  <si>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</si>
  <si>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</si>
  <si>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</si>
  <si>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</si>
  <si>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</si>
  <si>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</si>
  <si>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</si>
  <si>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</si>
  <si>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</si>
  <si>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</si>
  <si>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</si>
  <si>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</si>
  <si>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</si>
  <si>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</si>
  <si>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</si>
  <si>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</si>
  <si>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</si>
  <si>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</si>
  <si>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</si>
  <si>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</si>
  <si>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</si>
  <si>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</si>
  <si>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</si>
  <si>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</si>
  <si>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</si>
  <si>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</si>
  <si>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</si>
  <si>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</si>
  <si>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</si>
  <si>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</si>
  <si>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</si>
  <si>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</si>
  <si>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</si>
  <si>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</si>
  <si>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</si>
  <si>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</si>
  <si>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</si>
  <si>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</si>
  <si>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</si>
  <si>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</si>
  <si>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</si>
  <si>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</si>
  <si>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</si>
  <si>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</si>
  <si>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</si>
  <si>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</si>
  <si>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</si>
  <si>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</si>
  <si>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</si>
  <si>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</si>
  <si>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</si>
  <si>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</si>
  <si>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</si>
  <si>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</si>
  <si>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</si>
  <si>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</si>
  <si>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</si>
  <si>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</si>
  <si>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</si>
  <si>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</si>
  <si>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</si>
  <si>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</si>
  <si>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</si>
  <si>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</si>
  <si>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</si>
  <si>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</si>
  <si>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</si>
  <si>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</si>
  <si>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</si>
  <si>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</si>
  <si>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</si>
  <si>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</si>
  <si>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</si>
  <si>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</si>
  <si>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</si>
  <si>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</si>
  <si>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</si>
  <si>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</si>
  <si>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</si>
  <si>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</si>
  <si>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</si>
  <si>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</si>
  <si>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</si>
  <si>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</si>
  <si>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</si>
  <si>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</si>
  <si>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</si>
  <si>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</si>
  <si>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</si>
  <si>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</si>
  <si>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</si>
  <si>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</si>
  <si>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</si>
  <si>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</si>
  <si>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</si>
  <si>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</si>
  <si>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</si>
  <si>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</si>
  <si>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</si>
  <si>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</si>
  <si>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</si>
  <si>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</si>
  <si>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</si>
  <si>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</si>
  <si>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</si>
  <si>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</si>
  <si>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</si>
  <si>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</si>
  <si>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</si>
  <si>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</si>
  <si>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</si>
  <si>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</si>
  <si>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</si>
  <si>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</si>
  <si>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</si>
  <si>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</si>
  <si>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</si>
  <si>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</si>
  <si>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</si>
  <si>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</si>
  <si>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</si>
  <si>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</si>
  <si>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</si>
  <si>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</si>
  <si>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</si>
  <si>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</si>
  <si>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</si>
  <si>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</si>
  <si>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</si>
  <si>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</si>
  <si>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</si>
  <si>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</si>
  <si>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</si>
  <si>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</si>
  <si>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</si>
  <si>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</si>
  <si>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</si>
  <si>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</si>
  <si>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</si>
  <si>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</si>
  <si>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</si>
  <si>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</si>
  <si>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</si>
  <si>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</si>
  <si>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</si>
  <si>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</si>
  <si>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</si>
  <si>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</si>
  <si>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</si>
  <si>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</si>
  <si>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</si>
  <si>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</si>
  <si>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</si>
  <si>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</si>
  <si>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</si>
  <si>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</si>
  <si>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</si>
  <si>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</si>
  <si>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</si>
  <si>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</si>
  <si>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</si>
  <si>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</si>
  <si>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</si>
  <si>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</si>
  <si>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</si>
  <si>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</si>
  <si>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</si>
  <si>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</si>
  <si>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</si>
  <si>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</si>
  <si>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</si>
  <si>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</si>
  <si>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</si>
  <si>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</si>
  <si>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</si>
  <si>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</si>
  <si>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</si>
  <si>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</si>
  <si>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</si>
  <si>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</si>
  <si>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</si>
  <si>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</si>
  <si>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</si>
  <si>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</si>
  <si>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</si>
  <si>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</si>
  <si>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</si>
  <si>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</si>
  <si>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</si>
  <si>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</si>
  <si>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</si>
  <si>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</si>
  <si>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</si>
  <si>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</si>
  <si>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</si>
  <si>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</si>
  <si>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</si>
  <si>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</si>
  <si>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</si>
  <si>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</si>
  <si>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</si>
  <si>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</si>
  <si>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</si>
  <si>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</si>
  <si>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</si>
  <si>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</si>
  <si>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</si>
  <si>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</si>
  <si>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</si>
  <si>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</si>
  <si>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</si>
  <si>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</si>
  <si>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</si>
  <si>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</si>
  <si>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</si>
  <si>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</si>
  <si>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</si>
  <si>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</si>
  <si>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</si>
  <si>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</si>
  <si>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</si>
  <si>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</si>
  <si>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</si>
  <si>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</si>
  <si>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</si>
  <si>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</si>
  <si>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</si>
  <si>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</si>
  <si>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</si>
  <si>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</si>
  <si>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</si>
  <si>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</si>
  <si>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</si>
  <si>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</si>
  <si>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</si>
  <si>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</si>
  <si>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</si>
  <si>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</si>
  <si>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</si>
  <si>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</si>
  <si>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</si>
  <si>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</si>
  <si>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</si>
  <si>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</si>
  <si>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</si>
  <si>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</si>
  <si>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</si>
  <si>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</si>
  <si>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</si>
  <si>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</si>
  <si>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</si>
  <si>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</si>
  <si>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</si>
  <si>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</si>
  <si>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</si>
  <si>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</si>
  <si>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</si>
  <si>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</si>
  <si>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</si>
  <si>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</si>
  <si>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</si>
  <si>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</si>
  <si>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</si>
  <si>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</si>
  <si>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</si>
  <si>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</si>
  <si>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</si>
  <si>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</si>
  <si>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</si>
  <si>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</si>
  <si>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</si>
  <si>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</si>
  <si>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</si>
  <si>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</si>
  <si>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</si>
  <si>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</si>
  <si>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</si>
  <si>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</si>
  <si>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</si>
  <si>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</si>
  <si>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</si>
  <si>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</si>
  <si>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</si>
  <si>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</si>
  <si>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</si>
  <si>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</si>
  <si>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</si>
  <si>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</si>
  <si>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</si>
  <si>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</si>
  <si>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</si>
  <si>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</si>
  <si>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</si>
  <si>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</si>
  <si>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</si>
  <si>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</si>
  <si>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</si>
  <si>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</si>
  <si>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</si>
  <si>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</si>
  <si>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</si>
  <si>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</si>
  <si>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</si>
  <si>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</si>
  <si>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</si>
  <si>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</si>
  <si>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</si>
  <si>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</si>
  <si>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</si>
  <si>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</si>
  <si>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</si>
  <si>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</si>
  <si>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</si>
  <si>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</si>
  <si>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</si>
  <si>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</si>
  <si>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</si>
  <si>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</si>
  <si>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</si>
  <si>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</si>
  <si>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</si>
  <si>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</si>
  <si>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</si>
  <si>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</si>
  <si>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</si>
  <si>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</si>
  <si>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</si>
  <si>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</si>
  <si>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</si>
  <si>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</si>
  <si>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</si>
  <si>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</si>
  <si>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</si>
  <si>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</si>
  <si>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</si>
  <si>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</si>
  <si>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</si>
  <si>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</si>
  <si>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</si>
  <si>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</si>
  <si>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</si>
  <si>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</si>
  <si>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</si>
  <si>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</si>
  <si>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</si>
  <si>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</si>
  <si>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</si>
  <si>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</si>
  <si>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</si>
  <si>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</si>
  <si>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</si>
  <si>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</si>
  <si>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</si>
  <si>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</si>
  <si>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</si>
  <si>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</si>
  <si>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</si>
  <si>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</si>
  <si>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</si>
  <si>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</si>
  <si>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</si>
  <si>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</si>
  <si>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</si>
  <si>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</si>
  <si>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</si>
  <si>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</si>
  <si>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</si>
  <si>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</si>
  <si>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</si>
  <si>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</si>
  <si>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</si>
  <si>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</si>
  <si>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</si>
  <si>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</si>
  <si>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</si>
  <si>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</si>
  <si>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</si>
  <si>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</si>
  <si>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</si>
  <si>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</si>
  <si>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</si>
  <si>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</si>
  <si>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</si>
  <si>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</si>
  <si>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</si>
  <si>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</si>
  <si>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</si>
  <si>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</si>
  <si>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</si>
  <si>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</si>
  <si>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</si>
  <si>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</si>
  <si>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</si>
  <si>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</si>
  <si>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</si>
  <si>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</si>
  <si>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</si>
  <si>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</si>
  <si>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</si>
  <si>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</si>
  <si>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</si>
  <si>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</si>
  <si>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</si>
  <si>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</si>
  <si>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</si>
  <si>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</si>
  <si>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</si>
  <si>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</si>
  <si>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</si>
  <si>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</si>
  <si>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</si>
  <si>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</si>
  <si>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</si>
  <si>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</si>
  <si>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</si>
  <si>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</si>
  <si>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</si>
  <si>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</si>
  <si>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</si>
  <si>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</si>
  <si>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</si>
  <si>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</si>
  <si>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</si>
  <si>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</si>
  <si>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</si>
  <si>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</si>
  <si>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</si>
  <si>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</si>
  <si>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</si>
  <si>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</si>
  <si>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</si>
  <si>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</si>
  <si>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</si>
  <si>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</si>
  <si>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</si>
  <si>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</si>
  <si>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</si>
  <si>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</si>
  <si>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</si>
  <si>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</si>
  <si>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</si>
  <si>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</si>
  <si>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</si>
  <si>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</si>
  <si>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</si>
  <si>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</si>
  <si>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</si>
  <si>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</si>
  <si>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</si>
  <si>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</si>
  <si>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</si>
  <si>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</si>
  <si>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</si>
  <si>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</si>
  <si>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</si>
  <si>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</si>
  <si>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</si>
  <si>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</si>
  <si>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</si>
  <si>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</si>
  <si>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</si>
  <si>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</si>
  <si>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</si>
  <si>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</si>
  <si>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</si>
  <si>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</si>
  <si>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</si>
  <si>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</si>
  <si>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</si>
  <si>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</si>
  <si>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</si>
  <si>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</si>
  <si>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</si>
  <si>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</si>
  <si>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</si>
  <si>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</si>
  <si>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</si>
  <si>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</si>
  <si>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</si>
  <si>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</si>
  <si>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</si>
  <si>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</si>
  <si>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</si>
  <si>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</si>
  <si>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</si>
  <si>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</si>
  <si>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</si>
  <si>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</si>
  <si>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</si>
  <si>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</si>
  <si>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</si>
  <si>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</si>
  <si>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</si>
  <si>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</si>
  <si>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</si>
  <si>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</si>
  <si>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</si>
  <si>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</si>
  <si>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</si>
  <si>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</si>
  <si>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</si>
  <si>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</si>
  <si>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</si>
  <si>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</si>
  <si>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</si>
  <si>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</si>
  <si>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</si>
  <si>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</si>
  <si>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</si>
  <si>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</si>
  <si>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</si>
  <si>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</si>
  <si>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</si>
  <si>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</si>
  <si>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</si>
  <si>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</si>
  <si>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</si>
  <si>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</si>
  <si>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</si>
  <si>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</si>
  <si>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</si>
  <si>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</si>
  <si>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</si>
  <si>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</si>
  <si>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</si>
  <si>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</si>
  <si>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</si>
  <si>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</si>
  <si>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</si>
  <si>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</si>
  <si>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</si>
  <si>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</si>
  <si>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</si>
  <si>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</si>
  <si>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</si>
  <si>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</si>
  <si>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</si>
  <si>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</si>
  <si>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</si>
  <si>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</si>
  <si>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</si>
  <si>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</si>
  <si>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</si>
  <si>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</si>
  <si>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</si>
  <si>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</si>
  <si>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</si>
  <si>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</si>
  <si>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</si>
  <si>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</si>
  <si>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</si>
  <si>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</si>
  <si>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</si>
  <si>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</si>
  <si>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</si>
  <si>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</si>
  <si>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</si>
  <si>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</si>
  <si>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</si>
  <si>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</si>
  <si>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</si>
  <si>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</si>
  <si>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</si>
  <si>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</si>
  <si>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</si>
  <si>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</si>
  <si>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</si>
  <si>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</si>
  <si>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</si>
  <si>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</si>
  <si>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</si>
  <si>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</si>
  <si>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</si>
  <si>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</si>
  <si>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</si>
  <si>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</si>
  <si>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</si>
  <si>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</si>
  <si>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</si>
  <si>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</si>
  <si>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</si>
  <si>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</si>
  <si>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</si>
  <si>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</si>
  <si>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</si>
  <si>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</si>
  <si>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</si>
  <si>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</si>
  <si>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</si>
  <si>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</si>
  <si>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</si>
  <si>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</si>
  <si>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</si>
  <si>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</si>
  <si>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</si>
  <si>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</si>
  <si>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</si>
  <si>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</si>
  <si>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</si>
  <si>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</si>
  <si>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</si>
  <si>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</si>
  <si>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</si>
  <si>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</si>
  <si>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</si>
  <si>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</si>
  <si>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</si>
  <si>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</si>
  <si>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</si>
  <si>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</si>
  <si>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</si>
  <si>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</si>
  <si>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</si>
  <si>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</si>
  <si>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</si>
  <si>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</si>
  <si>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</si>
  <si>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</si>
  <si>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</si>
  <si>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</si>
  <si>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</si>
  <si>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</si>
  <si>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</si>
  <si>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</si>
  <si>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</si>
  <si>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</si>
  <si>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</si>
  <si>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</si>
  <si>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</si>
  <si>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</si>
  <si>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</si>
  <si>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</si>
  <si>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</si>
  <si>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</si>
  <si>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</si>
  <si>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</si>
  <si>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</si>
  <si>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</si>
  <si>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</si>
  <si>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</si>
  <si>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</si>
  <si>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</si>
  <si>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</si>
  <si>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</si>
  <si>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</si>
  <si>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</si>
  <si>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</si>
  <si>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</si>
  <si>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</si>
  <si>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</si>
  <si>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</si>
  <si>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</si>
  <si>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</si>
  <si>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</si>
  <si>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</si>
  <si>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</si>
  <si>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</si>
  <si>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</si>
  <si>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</si>
  <si>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</si>
  <si>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</si>
  <si>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</si>
  <si>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</si>
  <si>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</si>
  <si>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</si>
  <si>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</si>
  <si>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</si>
  <si>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</si>
  <si>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</si>
  <si>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</si>
  <si>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</si>
  <si>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</si>
  <si>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</si>
  <si>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</si>
  <si>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</si>
  <si>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</si>
  <si>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</si>
  <si>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</si>
  <si>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</si>
  <si>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</si>
  <si>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</si>
  <si>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</si>
  <si>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</si>
  <si>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</si>
  <si>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</si>
  <si>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</si>
  <si>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</si>
  <si>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</si>
  <si>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</si>
  <si>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</si>
  <si>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</si>
  <si>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</si>
  <si>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</si>
  <si>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</si>
  <si>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</si>
  <si>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</si>
  <si>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</si>
  <si>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</si>
  <si>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</si>
  <si>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</si>
  <si>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</si>
  <si>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</si>
  <si>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</si>
  <si>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</si>
  <si>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</si>
  <si>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</si>
  <si>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</si>
  <si>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</si>
  <si>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</si>
  <si>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</si>
  <si>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</si>
  <si>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</si>
  <si>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</si>
  <si>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</si>
  <si>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</si>
  <si>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</si>
  <si>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</si>
  <si>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</si>
  <si>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</si>
  <si>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</si>
  <si>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</si>
  <si>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</si>
  <si>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</si>
  <si>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</si>
  <si>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</si>
  <si>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</si>
  <si>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</si>
  <si>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</si>
  <si>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</si>
  <si>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</si>
  <si>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</si>
  <si>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</si>
  <si>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</si>
  <si>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</si>
  <si>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</si>
  <si>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</si>
  <si>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</si>
  <si>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</si>
  <si>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</si>
  <si>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</si>
  <si>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</si>
  <si>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</si>
  <si>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</si>
  <si>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</si>
  <si>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</si>
  <si>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</si>
  <si>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</si>
  <si>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</si>
  <si>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</si>
  <si>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</si>
  <si>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</si>
  <si>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</si>
  <si>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</si>
  <si>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</si>
  <si>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</si>
  <si>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</si>
  <si>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</si>
  <si>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</si>
  <si>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</si>
  <si>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</si>
  <si>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</si>
  <si>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</si>
  <si>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</si>
  <si>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</si>
  <si>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</si>
  <si>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</si>
  <si>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</si>
  <si>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</si>
  <si>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</si>
  <si>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</si>
  <si>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</si>
  <si>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</si>
  <si>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</si>
  <si>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</si>
  <si>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</si>
  <si>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</si>
  <si>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</si>
  <si>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</si>
  <si>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</si>
  <si>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</si>
  <si>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</si>
  <si>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</si>
  <si>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</si>
  <si>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</si>
  <si>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</si>
  <si>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</si>
  <si>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</si>
  <si>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</si>
  <si>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</si>
  <si>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</si>
  <si>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</si>
  <si>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</si>
  <si>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</si>
  <si>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</si>
  <si>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</si>
  <si>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</si>
  <si>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</si>
  <si>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</si>
  <si>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</si>
  <si>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</si>
  <si>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</si>
  <si>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</si>
  <si>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</si>
  <si>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</si>
  <si>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</si>
  <si>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</si>
  <si>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</si>
  <si>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</si>
  <si>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</si>
  <si>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</si>
  <si>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</si>
  <si>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</si>
  <si>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</si>
  <si>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</si>
  <si>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</si>
  <si>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</si>
  <si>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</si>
  <si>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</si>
  <si>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</si>
  <si>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</si>
  <si>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</si>
  <si>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</si>
  <si>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</si>
  <si>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</si>
  <si>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</si>
  <si>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</si>
  <si>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</si>
  <si>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</si>
  <si>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</si>
  <si>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</si>
  <si>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</si>
  <si>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</si>
  <si>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</si>
  <si>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</si>
  <si>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</si>
  <si>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</si>
  <si>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</si>
  <si>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</si>
  <si>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</si>
  <si>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</si>
  <si>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</si>
  <si>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</si>
  <si>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</si>
  <si>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</si>
  <si>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</si>
  <si>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</si>
  <si>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</si>
  <si>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</si>
  <si>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</si>
  <si>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</si>
  <si>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</si>
  <si>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</si>
  <si>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</si>
  <si>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</si>
  <si>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</si>
  <si>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</si>
  <si>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</si>
  <si>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</si>
  <si>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</si>
  <si>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</si>
  <si>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</si>
  <si>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</si>
  <si>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</si>
  <si>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</si>
  <si>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</si>
  <si>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</si>
  <si>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</si>
  <si>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</si>
  <si>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</si>
  <si>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</si>
  <si>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</si>
  <si>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</si>
  <si>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</si>
  <si>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</si>
  <si>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</si>
  <si>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</si>
  <si>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</si>
  <si>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</si>
  <si>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</si>
  <si>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</si>
  <si>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</si>
  <si>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</si>
  <si>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</si>
  <si>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</si>
  <si>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</si>
  <si>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</si>
  <si>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</si>
  <si>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</si>
  <si>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</si>
  <si>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</si>
  <si>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</si>
  <si>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</si>
  <si>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</si>
  <si>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</si>
  <si>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</si>
  <si>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</si>
  <si>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</si>
  <si>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</si>
  <si>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</si>
  <si>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</si>
  <si>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</si>
  <si>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</si>
  <si>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</si>
  <si>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</si>
  <si>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</si>
  <si>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</si>
  <si>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</si>
  <si>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</si>
  <si>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</si>
  <si>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</si>
  <si>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</si>
  <si>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</si>
  <si>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</si>
  <si>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</si>
  <si>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</si>
  <si>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</si>
  <si>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</si>
  <si>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</si>
  <si>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</si>
  <si>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</si>
  <si>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</si>
  <si>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</si>
  <si>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</si>
  <si>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</si>
  <si>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</si>
  <si>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</si>
  <si>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</si>
  <si>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</si>
  <si>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</si>
  <si>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</si>
  <si>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</si>
  <si>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</si>
  <si>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</si>
  <si>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</si>
  <si>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</si>
  <si>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</si>
  <si>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</si>
  <si>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</si>
  <si>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</si>
  <si>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</si>
  <si>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</si>
  <si>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</si>
  <si>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</si>
  <si>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</si>
  <si>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</si>
  <si>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</si>
  <si>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</si>
  <si>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</si>
  <si>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</si>
  <si>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</si>
  <si>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</si>
  <si>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</si>
  <si>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</si>
  <si>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</si>
  <si>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</si>
  <si>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</si>
  <si>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</si>
  <si>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</si>
  <si>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</si>
  <si>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</si>
  <si>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</si>
  <si>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</si>
  <si>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</si>
  <si>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</si>
  <si>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</si>
  <si>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</si>
  <si>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</si>
  <si>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</si>
  <si>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</si>
  <si>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</si>
  <si>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</si>
  <si>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</si>
  <si>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</si>
  <si>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</si>
  <si>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</si>
  <si>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</si>
  <si>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</si>
  <si>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</si>
  <si>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</si>
  <si>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</si>
  <si>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</si>
  <si>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</si>
  <si>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</si>
  <si>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</si>
  <si>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</si>
  <si>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</si>
  <si>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</si>
  <si>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</si>
  <si>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</si>
  <si>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</si>
  <si>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</si>
  <si>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</si>
  <si>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</si>
  <si>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</si>
  <si>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</si>
  <si>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</si>
  <si>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</si>
  <si>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</si>
  <si>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</si>
  <si>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</si>
  <si>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</si>
  <si>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</si>
  <si>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</si>
  <si>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</si>
  <si>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</si>
  <si>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</si>
  <si>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</si>
  <si>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</si>
  <si>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</si>
  <si>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</si>
  <si>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</si>
  <si>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</si>
  <si>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</si>
  <si>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</si>
  <si>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</si>
  <si>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</si>
  <si>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</si>
  <si>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</si>
  <si>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</si>
  <si>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</si>
  <si>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</si>
  <si>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</si>
  <si>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</si>
  <si>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</si>
  <si>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</si>
  <si>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</si>
  <si>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</si>
  <si>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</si>
  <si>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</si>
  <si>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</si>
  <si>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</si>
  <si>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</si>
  <si>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</si>
  <si>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</si>
  <si>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</si>
  <si>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</si>
  <si>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</si>
  <si>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</si>
  <si>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</si>
  <si>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</si>
  <si>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</si>
  <si>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</si>
  <si>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</si>
  <si>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</si>
  <si>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</si>
  <si>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</si>
  <si>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</si>
  <si>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</si>
  <si>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</si>
  <si>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</si>
  <si>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</si>
  <si>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</si>
  <si>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</si>
  <si>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</si>
  <si>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</si>
  <si>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</si>
  <si>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</si>
  <si>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</si>
  <si>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</si>
  <si>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</si>
  <si>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</si>
  <si>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</si>
  <si>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</si>
  <si>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</si>
  <si>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</si>
  <si>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</si>
  <si>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</si>
  <si>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</si>
  <si>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</si>
  <si>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</si>
  <si>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</si>
  <si>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</si>
  <si>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</si>
  <si>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</si>
  <si>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</si>
  <si>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</si>
  <si>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</si>
  <si>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</si>
  <si>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</si>
  <si>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</si>
  <si>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</si>
  <si>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</si>
  <si>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</si>
  <si>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</si>
  <si>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</si>
  <si>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</si>
  <si>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</si>
  <si>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</si>
  <si>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</si>
  <si>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</si>
  <si>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</si>
  <si>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</si>
  <si>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</si>
  <si>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</si>
  <si>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</si>
  <si>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</si>
  <si>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</si>
  <si>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</si>
  <si>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</si>
  <si>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</si>
  <si>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</si>
  <si>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</si>
  <si>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</si>
  <si>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</si>
  <si>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</si>
  <si>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</si>
  <si>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</si>
  <si>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</si>
  <si>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</si>
  <si>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</si>
  <si>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</si>
  <si>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</si>
  <si>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</si>
  <si>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</si>
  <si>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</si>
  <si>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</si>
  <si>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</si>
  <si>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</si>
  <si>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</si>
  <si>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</si>
  <si>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</si>
  <si>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</si>
  <si>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</si>
  <si>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</si>
  <si>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</si>
  <si>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</si>
  <si>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</si>
  <si>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</si>
  <si>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</si>
  <si>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</si>
  <si>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</si>
  <si>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</si>
  <si>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</si>
  <si>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</si>
  <si>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</si>
  <si>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</si>
  <si>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</si>
  <si>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</si>
  <si>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</si>
  <si>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</si>
  <si>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</si>
  <si>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</si>
  <si>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</si>
  <si>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</si>
  <si>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</si>
  <si>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</si>
  <si>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</si>
  <si>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</si>
  <si>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</si>
  <si>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</si>
  <si>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</si>
  <si>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</si>
  <si>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</si>
  <si>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</si>
  <si>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</si>
  <si>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</si>
  <si>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</si>
  <si>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</si>
  <si>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</si>
  <si>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</si>
  <si>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</si>
  <si>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</si>
  <si>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</si>
  <si>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</si>
  <si>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</si>
  <si>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</si>
  <si>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</si>
  <si>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</si>
  <si>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</si>
  <si>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</si>
  <si>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</si>
  <si>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</si>
  <si>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</si>
  <si>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</si>
  <si>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</si>
  <si>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</si>
  <si>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</si>
  <si>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</si>
  <si>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</si>
  <si>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</si>
  <si>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</si>
  <si>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</si>
  <si>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</si>
  <si>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</si>
  <si>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</si>
  <si>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</si>
  <si>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</si>
  <si>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</si>
  <si>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</si>
  <si>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</si>
  <si>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</si>
  <si>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</si>
  <si>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</si>
  <si>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</si>
  <si>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</si>
  <si>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</si>
  <si>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</si>
  <si>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</si>
  <si>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</si>
  <si>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</si>
  <si>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</si>
  <si>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</si>
  <si>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</si>
  <si>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</si>
  <si>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</si>
  <si>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</si>
  <si>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</si>
  <si>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</si>
  <si>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</si>
  <si>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</si>
  <si>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</si>
  <si>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</si>
  <si>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</si>
  <si>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</si>
  <si>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</si>
  <si>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</si>
  <si>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</si>
  <si>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</si>
  <si>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</si>
  <si>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</si>
  <si>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</si>
  <si>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</si>
  <si>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</si>
  <si>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</si>
  <si>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</si>
  <si>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</si>
  <si>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</si>
  <si>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</si>
  <si>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</si>
  <si>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</si>
  <si>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</si>
  <si>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</si>
  <si>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</si>
  <si>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</si>
  <si>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</si>
  <si>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</si>
  <si>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</si>
  <si>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</si>
  <si>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</si>
  <si>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</si>
  <si>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</si>
  <si>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</si>
  <si>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</si>
  <si>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</si>
  <si>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</si>
  <si>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</si>
  <si>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</si>
  <si>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</si>
  <si>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</si>
  <si>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</si>
  <si>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</si>
  <si>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</si>
  <si>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</si>
  <si>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</si>
  <si>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</si>
  <si>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</si>
  <si>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</si>
  <si>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</si>
  <si>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</si>
  <si>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</si>
  <si>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</si>
  <si>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</si>
  <si>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</si>
  <si>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</si>
  <si>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</si>
  <si>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</si>
  <si>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</si>
  <si>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</si>
  <si>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</si>
  <si>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</si>
  <si>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</si>
  <si>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</si>
  <si>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</si>
  <si>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</si>
  <si>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</si>
  <si>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</si>
  <si>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</si>
  <si>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</si>
  <si>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</si>
  <si>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</si>
  <si>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</si>
  <si>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</si>
  <si>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</si>
  <si>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</si>
  <si>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</si>
  <si>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</si>
  <si>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</si>
  <si>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</si>
  <si>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</si>
  <si>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</si>
  <si>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</si>
  <si>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</si>
  <si>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</si>
  <si>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</si>
  <si>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</si>
  <si>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</si>
  <si>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</si>
  <si>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</si>
  <si>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</si>
  <si>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</si>
  <si>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</si>
  <si>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</si>
  <si>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</si>
  <si>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</si>
  <si>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</si>
  <si>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</si>
  <si>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</si>
  <si>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</si>
  <si>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</si>
  <si>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</si>
  <si>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</si>
  <si>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</si>
  <si>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</si>
  <si>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</si>
  <si>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</si>
  <si>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</si>
  <si>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</si>
  <si>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</si>
  <si>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</si>
  <si>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</si>
  <si>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</si>
  <si>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</si>
  <si>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</si>
  <si>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</si>
  <si>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</si>
  <si>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</si>
  <si>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</si>
  <si>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</si>
  <si>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</si>
  <si>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</si>
  <si>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</si>
  <si>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</si>
  <si>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</si>
  <si>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</si>
  <si>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</si>
  <si>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</si>
  <si>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</si>
  <si>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</si>
  <si>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</si>
  <si>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</si>
  <si>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</si>
  <si>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</si>
  <si>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</si>
  <si>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</si>
  <si>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</si>
  <si>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</si>
  <si>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</si>
  <si>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</si>
  <si>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</si>
  <si>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</si>
  <si>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</si>
  <si>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</si>
  <si>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</si>
  <si>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</si>
  <si>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</si>
  <si>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</si>
  <si>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</si>
  <si>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</si>
  <si>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</si>
  <si>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</si>
  <si>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</si>
  <si>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</si>
  <si>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</si>
  <si>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</si>
  <si>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</si>
  <si>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</si>
  <si>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</si>
  <si>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</si>
  <si>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</si>
  <si>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</si>
  <si>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</si>
  <si>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</si>
  <si>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</si>
  <si>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</si>
  <si>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</si>
  <si>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</si>
  <si>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</si>
  <si>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</si>
  <si>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</si>
  <si>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</si>
  <si>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</si>
  <si>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</si>
  <si>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</si>
  <si>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</si>
  <si>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</si>
  <si>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</si>
  <si>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</si>
  <si>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</si>
  <si>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</si>
  <si>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</si>
  <si>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</si>
  <si>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</si>
  <si>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</si>
  <si>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</si>
  <si>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</si>
  <si>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</si>
  <si>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</si>
  <si>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</si>
  <si>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</si>
  <si>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</si>
  <si>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</si>
  <si>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</si>
  <si>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</si>
  <si>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</si>
  <si>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</si>
  <si>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</si>
  <si>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</si>
  <si>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</si>
  <si>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</si>
  <si>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</si>
  <si>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</si>
  <si>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</si>
  <si>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</si>
  <si>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</si>
  <si>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</si>
  <si>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</si>
  <si>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</si>
  <si>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</si>
  <si>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</si>
  <si>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</si>
  <si>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</si>
  <si>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</si>
  <si>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</si>
  <si>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</si>
  <si>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</si>
  <si>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</si>
  <si>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</si>
  <si>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</si>
  <si>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</si>
  <si>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</si>
  <si>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</si>
  <si>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</si>
  <si>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</si>
  <si>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</si>
  <si>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</si>
  <si>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</si>
  <si>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</si>
  <si>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</si>
  <si>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</si>
  <si>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</si>
  <si>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</si>
  <si>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</si>
  <si>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</si>
  <si>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</si>
  <si>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</si>
  <si>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</si>
  <si>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</si>
  <si>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</si>
  <si>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</si>
  <si>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</si>
  <si>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</si>
  <si>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</si>
  <si>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</si>
  <si>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</si>
  <si>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</si>
  <si>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</si>
  <si>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</si>
  <si>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</si>
  <si>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</si>
  <si>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</si>
  <si>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</si>
  <si>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</si>
  <si>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</si>
  <si>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</si>
  <si>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</si>
  <si>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</si>
  <si>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</si>
  <si>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</si>
  <si>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</si>
  <si>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</si>
  <si>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</si>
  <si>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</si>
  <si>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</si>
  <si>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</si>
  <si>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</si>
  <si>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</si>
  <si>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</si>
  <si>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</si>
  <si>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</si>
  <si>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</si>
  <si>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</si>
  <si>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</si>
  <si>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</si>
  <si>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</si>
  <si>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</si>
  <si>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</si>
  <si>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</si>
  <si>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</si>
  <si>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</si>
  <si>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</si>
  <si>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</si>
  <si>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</si>
  <si>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</si>
  <si>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</si>
  <si>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</si>
  <si>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</si>
  <si>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</si>
  <si>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</si>
  <si>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</si>
  <si>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</si>
  <si>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</si>
  <si>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</si>
  <si>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</si>
  <si>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</si>
  <si>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</si>
  <si>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</si>
  <si>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</si>
  <si>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</si>
  <si>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</si>
  <si>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</si>
  <si>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</si>
  <si>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</si>
  <si>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</si>
  <si>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</si>
  <si>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</si>
  <si>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</si>
  <si>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</si>
  <si>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</si>
  <si>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</si>
  <si>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</si>
  <si>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</si>
  <si>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</si>
  <si>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</si>
  <si>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</si>
  <si>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</si>
  <si>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</si>
  <si>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</si>
  <si>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</si>
  <si>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</si>
  <si>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</si>
  <si>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</si>
  <si>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</si>
  <si>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</si>
  <si>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</si>
  <si>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</si>
  <si>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</si>
  <si>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</si>
  <si>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</si>
  <si>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</si>
  <si>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</si>
  <si>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</si>
  <si>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</si>
  <si>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</si>
  <si>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</si>
  <si>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</si>
  <si>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</si>
  <si>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</si>
  <si>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</si>
  <si>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</si>
  <si>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</si>
  <si>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</si>
  <si>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</si>
  <si>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</si>
  <si>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</si>
  <si>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</si>
  <si>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</si>
  <si>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</si>
  <si>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</si>
  <si>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</si>
  <si>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</si>
  <si>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</si>
  <si>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</si>
  <si>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</si>
  <si>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</si>
  <si>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</si>
  <si>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</si>
  <si>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</si>
  <si>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</si>
  <si>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</si>
  <si>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</si>
  <si>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</si>
  <si>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</si>
  <si>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</si>
  <si>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</si>
  <si>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</si>
  <si>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</si>
  <si>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</si>
  <si>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</si>
  <si>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</si>
  <si>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</si>
  <si>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</si>
  <si>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</si>
  <si>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</si>
  <si>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</si>
  <si>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</si>
  <si>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</si>
  <si>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</si>
  <si>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</si>
  <si>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</si>
  <si>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</si>
  <si>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</si>
  <si>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</si>
  <si>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</si>
  <si>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</si>
  <si>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</si>
  <si>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</si>
  <si>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</si>
  <si>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</si>
  <si>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</si>
  <si>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</si>
  <si>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</si>
  <si>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</si>
  <si>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</si>
  <si>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</si>
  <si>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</si>
  <si>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</si>
  <si>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</si>
  <si>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</si>
  <si>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</si>
  <si>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</si>
  <si>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</si>
  <si>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</si>
  <si>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</si>
  <si>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</si>
  <si>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</si>
  <si>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</si>
  <si>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</si>
  <si>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</si>
  <si>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</si>
  <si>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</si>
  <si>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</si>
  <si>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</si>
  <si>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</si>
  <si>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</si>
  <si>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</si>
  <si>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</si>
  <si>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</si>
  <si>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</si>
  <si>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</si>
  <si>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</si>
  <si>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</si>
  <si>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</si>
  <si>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</si>
  <si>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</si>
  <si>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</si>
  <si>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</si>
  <si>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</si>
  <si>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</si>
  <si>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</si>
  <si>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</si>
  <si>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</si>
  <si>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</si>
  <si>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</si>
  <si>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</si>
  <si>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</si>
  <si>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</si>
  <si>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</si>
  <si>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</si>
  <si>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</si>
  <si>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</si>
  <si>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</si>
  <si>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</si>
  <si>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</si>
  <si>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</si>
  <si>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</si>
  <si>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</si>
  <si>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</si>
  <si>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</si>
  <si>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</si>
  <si>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</si>
  <si>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</si>
  <si>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</si>
  <si>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</si>
  <si>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</si>
  <si>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</si>
  <si>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</si>
  <si>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</si>
  <si>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</si>
  <si>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</si>
  <si>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</si>
  <si>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</si>
  <si>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</si>
  <si>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</si>
  <si>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</si>
  <si>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</si>
  <si>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</si>
  <si>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</si>
  <si>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</si>
  <si>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</si>
  <si>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</si>
  <si>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</si>
  <si>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</si>
  <si>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</si>
  <si>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</si>
  <si>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</si>
  <si>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</si>
  <si>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</si>
  <si>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</si>
  <si>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</si>
  <si>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</si>
  <si>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</si>
  <si>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</si>
  <si>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</si>
  <si>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</si>
  <si>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</si>
  <si>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</si>
  <si>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</si>
  <si>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</si>
  <si>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</si>
  <si>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</si>
  <si>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</si>
  <si>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</si>
  <si>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</si>
  <si>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</si>
  <si>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</si>
  <si>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</si>
  <si>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</si>
  <si>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</si>
  <si>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</si>
  <si>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</si>
  <si>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</si>
  <si>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</si>
  <si>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</si>
  <si>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</si>
  <si>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</si>
  <si>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</si>
  <si>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</si>
  <si>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</si>
  <si>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</si>
  <si>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</si>
  <si>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</si>
  <si>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</si>
  <si>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</si>
  <si>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</si>
  <si>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</si>
  <si>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</si>
  <si>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</si>
  <si>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</si>
  <si>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</si>
  <si>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</si>
  <si>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</si>
  <si>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</si>
  <si>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</si>
  <si>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</si>
  <si>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</si>
  <si>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</si>
  <si>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</si>
  <si>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</si>
  <si>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</si>
  <si>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</si>
  <si>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</si>
  <si>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</si>
  <si>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</si>
  <si>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</si>
  <si>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</si>
  <si>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</si>
  <si>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</si>
  <si>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</si>
  <si>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</si>
  <si>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</si>
  <si>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</si>
  <si>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</si>
  <si>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</si>
  <si>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</si>
  <si>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</si>
  <si>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</si>
  <si>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</si>
  <si>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</si>
  <si>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</si>
  <si>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</si>
  <si>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</si>
  <si>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</si>
  <si>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</si>
  <si>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</si>
  <si>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</si>
  <si>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</si>
  <si>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</si>
  <si>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</si>
  <si>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</si>
  <si>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</si>
  <si>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</si>
  <si>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</si>
  <si>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</si>
  <si>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</si>
  <si>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</si>
  <si>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</si>
  <si>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</si>
  <si>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</si>
  <si>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</si>
  <si>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</si>
  <si>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</si>
  <si>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</si>
  <si>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</si>
  <si>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</si>
  <si>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</si>
  <si>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</si>
  <si>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</si>
  <si>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</si>
  <si>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</si>
  <si>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</si>
  <si>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</si>
  <si>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</si>
  <si>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</si>
  <si>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</si>
  <si>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</si>
  <si>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</si>
  <si>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</si>
  <si>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</si>
  <si>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</si>
  <si>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</si>
  <si>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</si>
  <si>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</si>
  <si>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</si>
  <si>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</si>
  <si>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</si>
  <si>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</si>
  <si>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</si>
  <si>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</si>
  <si>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</si>
  <si>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</si>
  <si>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</si>
  <si>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</si>
  <si>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</si>
  <si>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</si>
  <si>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</si>
  <si>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</si>
  <si>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</si>
  <si>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</si>
  <si>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</si>
  <si>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</si>
  <si>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</si>
  <si>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</si>
  <si>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</si>
  <si>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</si>
  <si>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</si>
  <si>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</si>
  <si>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</si>
  <si>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</si>
  <si>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</si>
  <si>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</si>
  <si>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</si>
  <si>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</si>
  <si>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</si>
  <si>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</si>
  <si>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</si>
  <si>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</si>
  <si>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</si>
  <si>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</si>
  <si>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</si>
  <si>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</si>
  <si>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</si>
  <si>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</si>
  <si>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</si>
  <si>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</si>
  <si>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</si>
  <si>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</si>
  <si>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</si>
  <si>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</si>
  <si>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</si>
  <si>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</si>
  <si>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</si>
  <si>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</si>
  <si>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</si>
  <si>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</si>
  <si>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</si>
  <si>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</si>
  <si>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</si>
  <si>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</si>
  <si>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</si>
  <si>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</si>
  <si>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</si>
  <si>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</si>
  <si>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</si>
  <si>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</si>
  <si>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</si>
  <si>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</si>
  <si>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</si>
  <si>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</si>
  <si>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</si>
  <si>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</si>
  <si>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</si>
  <si>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</si>
  <si>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</si>
  <si>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</si>
  <si>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</si>
  <si>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</si>
  <si>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</si>
  <si>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</si>
  <si>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</si>
  <si>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</si>
  <si>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</si>
  <si>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</si>
  <si>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</si>
  <si>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</si>
  <si>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</si>
  <si>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</si>
  <si>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</si>
  <si>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</si>
  <si>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</si>
  <si>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</si>
  <si>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</si>
  <si>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</si>
  <si>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</si>
  <si>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</si>
  <si>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</si>
  <si>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</si>
  <si>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</si>
  <si>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</si>
  <si>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</si>
  <si>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</si>
  <si>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</si>
  <si>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</si>
  <si>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</si>
  <si>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</si>
  <si>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</si>
  <si>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</si>
  <si>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</si>
  <si>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</si>
  <si>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</si>
  <si>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</si>
  <si>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</si>
  <si>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</si>
  <si>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</si>
  <si>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</si>
  <si>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</si>
  <si>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</si>
  <si>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</si>
  <si>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</si>
  <si>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</si>
  <si>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</si>
  <si>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</si>
  <si>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</si>
  <si>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</si>
  <si>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</si>
  <si>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</si>
  <si>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</si>
  <si>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</si>
  <si>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</si>
  <si>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</si>
  <si>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</si>
  <si>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</si>
  <si>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</si>
  <si>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</si>
  <si>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</si>
  <si>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</si>
  <si>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</si>
  <si>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</si>
  <si>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</si>
  <si>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</si>
  <si>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</si>
  <si>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</si>
  <si>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</si>
  <si>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</si>
  <si>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</si>
  <si>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</si>
  <si>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</si>
  <si>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</si>
  <si>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</si>
  <si>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</si>
  <si>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</si>
  <si>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</si>
  <si>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</si>
  <si>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</si>
  <si>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</si>
  <si>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</si>
  <si>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</si>
  <si>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</si>
  <si>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</si>
  <si>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</si>
  <si>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</si>
  <si>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</si>
  <si>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</si>
  <si>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</si>
  <si>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</si>
  <si>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</si>
  <si>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</si>
  <si>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</si>
  <si>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</si>
  <si>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</si>
  <si>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</si>
  <si>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</si>
  <si>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</si>
  <si>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</si>
  <si>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</si>
  <si>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</si>
  <si>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</si>
  <si>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</si>
  <si>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</si>
  <si>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</si>
  <si>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</si>
  <si>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</si>
  <si>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</si>
  <si>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</si>
  <si>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</si>
  <si>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</si>
  <si>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</si>
  <si>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</si>
  <si>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</si>
  <si>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</si>
  <si>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</si>
  <si>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</si>
  <si>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</si>
  <si>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</si>
  <si>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</si>
  <si>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</si>
  <si>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</si>
  <si>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</si>
  <si>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</si>
  <si>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</si>
  <si>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</si>
  <si>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</si>
  <si>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</si>
  <si>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</si>
  <si>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</si>
  <si>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</si>
  <si>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</si>
  <si>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</si>
  <si>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</si>
  <si>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</si>
  <si>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</si>
  <si>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</si>
  <si>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</si>
  <si>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</si>
  <si>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</si>
  <si>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</si>
  <si>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</si>
  <si>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</si>
  <si>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</si>
  <si>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</si>
  <si>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</si>
  <si>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</si>
  <si>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</si>
  <si>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</si>
  <si>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</si>
  <si>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</si>
  <si>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</si>
  <si>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</si>
  <si>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</si>
  <si>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</si>
  <si>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</si>
  <si>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</si>
  <si>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</si>
  <si>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</si>
  <si>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</si>
  <si>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</si>
  <si>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</si>
  <si>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</si>
  <si>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</si>
  <si>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</si>
  <si>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</si>
  <si>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</si>
  <si>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</si>
  <si>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</si>
  <si>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</si>
  <si>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</si>
  <si>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</si>
  <si>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</si>
  <si>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</si>
  <si>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</si>
  <si>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</si>
  <si>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</si>
  <si>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</si>
  <si>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</si>
  <si>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</si>
  <si>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</si>
  <si>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</si>
  <si>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</si>
  <si>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</si>
  <si>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</si>
  <si>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</si>
  <si>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</si>
  <si>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</si>
  <si>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</si>
  <si>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</si>
  <si>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</si>
  <si>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</si>
  <si>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</si>
  <si>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</si>
  <si>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</si>
  <si>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</si>
  <si>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</si>
  <si>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</si>
  <si>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</si>
  <si>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</si>
  <si>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</si>
  <si>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</si>
  <si>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</si>
  <si>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</si>
  <si>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</si>
  <si>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</si>
  <si>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</si>
  <si>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</si>
  <si>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</si>
  <si>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</si>
  <si>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</si>
  <si>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</si>
  <si>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</si>
  <si>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</si>
  <si>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</si>
  <si>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</si>
  <si>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</si>
  <si>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</si>
  <si>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</si>
  <si>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</si>
  <si>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</si>
  <si>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</si>
  <si>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</si>
  <si>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</si>
  <si>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</si>
  <si>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</si>
  <si>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</si>
  <si>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</si>
  <si>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</si>
  <si>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</si>
  <si>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</si>
  <si>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</si>
  <si>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</si>
  <si>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</si>
  <si>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</si>
  <si>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</si>
  <si>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</si>
  <si>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</si>
  <si>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</si>
  <si>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</si>
  <si>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</si>
  <si>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</si>
  <si>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</si>
  <si>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</si>
  <si>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</si>
  <si>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</si>
  <si>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</si>
  <si>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</si>
  <si>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</si>
  <si>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</si>
  <si>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</si>
  <si>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</si>
  <si>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</si>
  <si>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</si>
  <si>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</si>
  <si>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</si>
  <si>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</si>
  <si>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</si>
  <si>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</si>
  <si>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</si>
  <si>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</si>
  <si>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</si>
  <si>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</si>
  <si>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</si>
  <si>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</si>
  <si>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</si>
  <si>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</si>
  <si>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</si>
  <si>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</si>
  <si>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</si>
  <si>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</si>
  <si>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</si>
  <si>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</si>
  <si>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</si>
  <si>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</si>
  <si>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</si>
  <si>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</si>
  <si>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</si>
  <si>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</si>
  <si>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</si>
  <si>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</si>
  <si>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</si>
  <si>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</si>
  <si>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</si>
  <si>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</si>
  <si>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</si>
  <si>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</si>
  <si>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</si>
  <si>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</si>
  <si>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</si>
  <si>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</si>
  <si>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</si>
  <si>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</si>
  <si>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</si>
  <si>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</si>
  <si>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</si>
  <si>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</si>
  <si>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</si>
  <si>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</si>
  <si>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</si>
  <si>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</si>
  <si>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</si>
  <si>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</si>
  <si>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</si>
  <si>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</si>
  <si>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</si>
  <si>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</si>
  <si>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</si>
  <si>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</si>
  <si>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</si>
  <si>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</si>
  <si>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</si>
  <si>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</si>
  <si>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</si>
  <si>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</si>
  <si>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</si>
  <si>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</si>
  <si>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</si>
  <si>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</si>
  <si>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</si>
  <si>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</si>
  <si>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</si>
  <si>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</si>
  <si>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</si>
  <si>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</si>
  <si>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</si>
  <si>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</si>
  <si>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</si>
  <si>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</si>
  <si>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</si>
  <si>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</si>
  <si>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</si>
  <si>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</si>
  <si>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</si>
  <si>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</si>
  <si>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</si>
  <si>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</si>
  <si>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</si>
  <si>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</si>
  <si>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</si>
  <si>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</si>
  <si>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</si>
  <si>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</si>
  <si>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</si>
  <si>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</si>
  <si>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</si>
  <si>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</si>
  <si>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</si>
  <si>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</si>
  <si>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</si>
  <si>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</si>
  <si>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</si>
  <si>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</si>
  <si>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</si>
  <si>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</si>
  <si>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</si>
  <si>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</si>
  <si>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</si>
  <si>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</si>
  <si>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</si>
  <si>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</si>
  <si>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</si>
  <si>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</si>
  <si>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</si>
  <si>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</si>
  <si>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</si>
  <si>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</si>
  <si>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</si>
  <si>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</si>
  <si>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</si>
  <si>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</si>
  <si>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</si>
  <si>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</si>
  <si>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</si>
  <si>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</si>
  <si>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</si>
  <si>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</si>
  <si>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</si>
  <si>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</si>
  <si>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</si>
  <si>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</si>
  <si>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</si>
  <si>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</si>
  <si>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</si>
  <si>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</si>
  <si>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</si>
  <si>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</si>
  <si>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</si>
  <si>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</si>
  <si>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</si>
  <si>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</si>
  <si>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</si>
  <si>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</si>
  <si>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</si>
  <si>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</si>
  <si>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</si>
  <si>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</si>
  <si>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</si>
  <si>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</si>
  <si>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</si>
  <si>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</si>
  <si>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</si>
  <si>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</si>
  <si>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</si>
  <si>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</si>
  <si>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</si>
  <si>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</si>
  <si>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</si>
  <si>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</si>
  <si>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</si>
  <si>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</si>
  <si>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</si>
  <si>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</si>
  <si>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</si>
  <si>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</si>
  <si>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</si>
  <si>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</si>
  <si>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</si>
  <si>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</si>
  <si>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</si>
  <si>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</si>
  <si>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</si>
  <si>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</si>
  <si>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</si>
  <si>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</si>
  <si>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</si>
  <si>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</si>
  <si>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</si>
  <si>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</si>
  <si>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</si>
  <si>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</si>
  <si>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</si>
  <si>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</si>
  <si>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</si>
  <si>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</si>
  <si>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</si>
  <si>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</si>
  <si>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</si>
  <si>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</si>
  <si>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</si>
  <si>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</si>
  <si>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</si>
  <si>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</si>
  <si>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</si>
  <si>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</si>
  <si>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</si>
  <si>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</si>
  <si>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</si>
  <si>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</si>
  <si>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</si>
  <si>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</si>
  <si>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</si>
  <si>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</si>
  <si>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</si>
  <si>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</si>
  <si>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</si>
  <si>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</si>
  <si>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</si>
  <si>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</si>
  <si>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</si>
  <si>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</si>
  <si>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</si>
  <si>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</si>
  <si>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</si>
  <si>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</si>
  <si>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</si>
  <si>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</si>
  <si>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</si>
  <si>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</si>
  <si>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</si>
  <si>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</si>
  <si>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</si>
  <si>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</si>
  <si>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</si>
  <si>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</si>
  <si>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</si>
  <si>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</si>
  <si>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</si>
  <si>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</si>
  <si>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</si>
  <si>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</si>
  <si>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</si>
  <si>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</si>
  <si>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</si>
  <si>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</si>
  <si>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</si>
  <si>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</si>
  <si>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</si>
  <si>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</si>
  <si>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</si>
  <si>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</si>
  <si>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</si>
  <si>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</si>
  <si>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</si>
  <si>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</si>
  <si>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</si>
  <si>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</si>
  <si>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</si>
  <si>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</si>
  <si>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</si>
  <si>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</si>
  <si>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</si>
  <si>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</si>
  <si>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</si>
  <si>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</si>
  <si>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</si>
  <si>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</si>
  <si>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</si>
  <si>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</si>
  <si>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</si>
  <si>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</si>
  <si>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</si>
  <si>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</si>
  <si>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</si>
  <si>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</si>
  <si>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</si>
  <si>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</si>
  <si>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</si>
  <si>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</si>
  <si>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</si>
  <si>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</si>
  <si>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</si>
  <si>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</si>
  <si>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</si>
  <si>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</si>
  <si>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</si>
  <si>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</si>
  <si>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</si>
  <si>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</si>
  <si>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</si>
  <si>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</si>
  <si>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</si>
  <si>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</si>
  <si>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</si>
  <si>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</si>
  <si>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</si>
  <si>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</si>
  <si>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</si>
  <si>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</si>
  <si>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</si>
  <si>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</si>
  <si>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</si>
  <si>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</si>
  <si>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</si>
  <si>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</si>
  <si>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</si>
  <si>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</si>
  <si>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</si>
  <si>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</si>
  <si>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</si>
  <si>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</si>
  <si>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</si>
  <si>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</si>
  <si>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</si>
  <si>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</si>
  <si>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</si>
  <si>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</si>
  <si>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</si>
  <si>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</si>
  <si>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</si>
  <si>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</si>
  <si>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</si>
  <si>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</si>
  <si>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</si>
  <si>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</si>
  <si>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</si>
  <si>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</si>
  <si>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</si>
  <si>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</si>
  <si>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</si>
  <si>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</si>
  <si>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</si>
  <si>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</si>
  <si>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</si>
  <si>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</si>
  <si>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</si>
  <si>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</si>
  <si>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</si>
  <si>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</si>
  <si>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</si>
  <si>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</si>
  <si>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</si>
  <si>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</si>
  <si>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</si>
  <si>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</si>
  <si>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</si>
  <si>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</si>
  <si>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</si>
  <si>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</si>
  <si>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</si>
  <si>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</si>
  <si>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</si>
  <si>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</si>
  <si>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</si>
  <si>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</si>
  <si>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</si>
  <si>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</si>
  <si>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</si>
  <si>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</si>
  <si>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</si>
  <si>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</si>
  <si>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</si>
  <si>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</si>
  <si>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</si>
  <si>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</si>
  <si>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</si>
  <si>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</si>
  <si>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</si>
  <si>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</si>
  <si>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</si>
  <si>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</si>
  <si>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</si>
  <si>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</si>
  <si>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</si>
  <si>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</si>
  <si>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</si>
  <si>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</si>
  <si>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</si>
  <si>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</si>
  <si>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</si>
  <si>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</si>
  <si>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</si>
  <si>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</si>
  <si>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</si>
  <si>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</si>
  <si>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</si>
  <si>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</si>
  <si>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</si>
  <si>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</si>
  <si>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</si>
  <si>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</si>
  <si>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</si>
  <si>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</si>
  <si>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</si>
  <si>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</si>
  <si>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</si>
  <si>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</si>
  <si>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</si>
  <si>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</si>
  <si>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</si>
  <si>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</si>
  <si>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</si>
  <si>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</si>
  <si>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</si>
  <si>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</si>
  <si>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</si>
  <si>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</si>
  <si>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</si>
  <si>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</si>
  <si>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</si>
  <si>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</si>
  <si>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</si>
  <si>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</si>
  <si>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</si>
  <si>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</si>
  <si>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</si>
  <si>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</si>
  <si>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</si>
  <si>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</si>
  <si>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</si>
  <si>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</si>
  <si>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</si>
  <si>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</si>
  <si>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</si>
  <si>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</si>
  <si>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</si>
  <si>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</si>
  <si>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</si>
  <si>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</si>
  <si>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</si>
  <si>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</si>
  <si>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</si>
  <si>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</si>
  <si>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</si>
  <si>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</si>
  <si>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</si>
  <si>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</si>
  <si>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</si>
  <si>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</si>
  <si>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</si>
  <si>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</si>
  <si>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</si>
  <si>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</si>
  <si>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</si>
  <si>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</si>
  <si>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</si>
  <si>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</si>
  <si>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</si>
  <si>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</si>
  <si>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</si>
  <si>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</si>
  <si>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</si>
  <si>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</si>
  <si>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</si>
  <si>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</si>
  <si>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</si>
  <si>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</si>
  <si>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</si>
  <si>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</si>
  <si>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</si>
  <si>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</si>
  <si>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</si>
  <si>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</si>
  <si>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</si>
  <si>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</si>
  <si>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</si>
  <si>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</si>
  <si>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</si>
  <si>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</si>
  <si>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</si>
  <si>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</si>
  <si>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</si>
  <si>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</si>
  <si>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</si>
  <si>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</si>
  <si>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</si>
  <si>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</si>
  <si>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</si>
  <si>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</si>
  <si>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</si>
  <si>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</si>
  <si>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</si>
  <si>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</si>
  <si>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</si>
  <si>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</si>
  <si>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</si>
  <si>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</si>
  <si>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</si>
  <si>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</si>
  <si>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</si>
  <si>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</si>
  <si>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</si>
  <si>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</si>
  <si>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</si>
  <si>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</si>
  <si>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</si>
  <si>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</si>
  <si>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</si>
  <si>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</si>
  <si>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</si>
  <si>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</si>
  <si>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</si>
  <si>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</si>
  <si>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</si>
  <si>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</si>
  <si>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</si>
  <si>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</si>
  <si>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</si>
  <si>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</si>
  <si>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</si>
  <si>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</si>
  <si>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</si>
  <si>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</si>
  <si>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</si>
  <si>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</si>
  <si>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</si>
  <si>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</si>
  <si>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</si>
  <si>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</si>
  <si>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</si>
  <si>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</si>
  <si>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</si>
  <si>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</si>
  <si>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</si>
  <si>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</si>
  <si>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</si>
  <si>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</si>
  <si>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</si>
  <si>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</si>
  <si>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</si>
  <si>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</si>
  <si>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</si>
  <si>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</si>
  <si>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</si>
  <si>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</si>
  <si>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</si>
  <si>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</si>
  <si>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</si>
  <si>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</si>
  <si>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</si>
  <si>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</si>
  <si>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</si>
  <si>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</si>
  <si>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</si>
  <si>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</si>
  <si>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</si>
  <si>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</si>
  <si>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</si>
  <si>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</si>
  <si>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</si>
  <si>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</si>
  <si>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</si>
  <si>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</si>
  <si>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</si>
  <si>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</si>
  <si>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</si>
  <si>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</si>
  <si>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</si>
  <si>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</si>
  <si>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</si>
  <si>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</si>
  <si>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</si>
  <si>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</si>
  <si>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</si>
  <si>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</si>
  <si>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</si>
  <si>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</si>
  <si>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</si>
  <si>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</si>
  <si>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</si>
  <si>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</si>
  <si>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</si>
  <si>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</si>
  <si>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</si>
  <si>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</si>
  <si>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</si>
  <si>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</si>
  <si>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</si>
  <si>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</si>
  <si>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</si>
  <si>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</si>
  <si>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</si>
  <si>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</si>
  <si>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</si>
  <si>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</si>
  <si>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</si>
  <si>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</si>
  <si>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</si>
  <si>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</si>
  <si>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</si>
  <si>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</si>
  <si>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</si>
  <si>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</si>
  <si>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</si>
  <si>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</si>
  <si>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</si>
  <si>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</si>
  <si>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</si>
  <si>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</si>
  <si>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</si>
  <si>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</si>
  <si>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</si>
  <si>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</si>
  <si>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</si>
  <si>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</si>
  <si>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</si>
  <si>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</si>
  <si>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</si>
  <si>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</si>
  <si>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</si>
  <si>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</si>
  <si>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</si>
  <si>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</si>
  <si>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</si>
  <si>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</si>
  <si>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</si>
  <si>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</si>
  <si>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</si>
  <si>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</si>
  <si>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</si>
  <si>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</si>
  <si>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</si>
  <si>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</si>
  <si>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</si>
  <si>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</si>
  <si>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</si>
  <si>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</si>
  <si>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</si>
  <si>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</si>
  <si>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</si>
  <si>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</si>
  <si>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</si>
  <si>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</si>
  <si>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</si>
  <si>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</si>
  <si>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</si>
  <si>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</si>
  <si>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</si>
  <si>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</si>
  <si>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</si>
  <si>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</si>
  <si>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</si>
  <si>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</si>
  <si>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</si>
  <si>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</si>
  <si>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</si>
  <si>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</si>
  <si>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</si>
  <si>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</si>
  <si>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</si>
  <si>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</si>
  <si>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</si>
  <si>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</si>
  <si>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</si>
  <si>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</si>
  <si>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</si>
  <si>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</si>
  <si>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</si>
  <si>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</si>
  <si>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</si>
  <si>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</si>
  <si>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</si>
  <si>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</si>
  <si>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</si>
  <si>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</si>
  <si>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</si>
  <si>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</si>
  <si>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</si>
  <si>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</si>
  <si>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</si>
  <si>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</si>
  <si>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</si>
  <si>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</si>
  <si>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</si>
  <si>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</si>
  <si>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</si>
  <si>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</si>
  <si>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</si>
  <si>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</si>
  <si>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</si>
  <si>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</si>
  <si>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</si>
  <si>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</si>
  <si>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</si>
  <si>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</si>
  <si>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</si>
  <si>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</si>
  <si>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</si>
  <si>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</si>
  <si>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</si>
  <si>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</si>
  <si>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</si>
  <si>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</si>
  <si>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</si>
  <si>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</si>
  <si>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</si>
  <si>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</si>
  <si>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</si>
  <si>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</si>
  <si>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</si>
  <si>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</si>
  <si>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</si>
  <si>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</si>
  <si>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</si>
  <si>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</si>
  <si>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</si>
  <si>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</si>
  <si>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</si>
  <si>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</si>
  <si>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</si>
  <si>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</si>
  <si>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</si>
  <si>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</si>
  <si>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</si>
  <si>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</si>
  <si>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</si>
  <si>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</si>
  <si>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</si>
  <si>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</si>
  <si>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</si>
  <si>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</si>
  <si>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</si>
  <si>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</si>
  <si>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</si>
  <si>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</si>
  <si>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</si>
  <si>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</si>
  <si>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</si>
  <si>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</si>
  <si>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</si>
  <si>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</si>
  <si>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</si>
  <si>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</si>
  <si>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</si>
  <si>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</si>
  <si>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</si>
  <si>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</si>
  <si>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</si>
  <si>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</si>
  <si>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</si>
  <si>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</si>
  <si>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</si>
  <si>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</si>
  <si>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</si>
  <si>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</si>
  <si>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</si>
  <si>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</si>
  <si>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</si>
  <si>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</si>
  <si>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</si>
  <si>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</si>
  <si>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</si>
  <si>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</si>
  <si>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</si>
  <si>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</si>
  <si>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</si>
  <si>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</si>
  <si>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</si>
  <si>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</si>
  <si>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</si>
  <si>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</si>
  <si>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</si>
  <si>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</si>
  <si>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</si>
  <si>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</si>
  <si>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</si>
  <si>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</si>
  <si>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</si>
  <si>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</si>
  <si>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</si>
  <si>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</si>
  <si>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</si>
  <si>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</si>
  <si>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</si>
  <si>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</si>
  <si>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</si>
  <si>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</si>
  <si>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</si>
  <si>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</si>
  <si>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</si>
  <si>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</si>
  <si>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</si>
  <si>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</si>
  <si>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</si>
  <si>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</si>
  <si>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</si>
  <si>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</si>
  <si>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</si>
  <si>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</si>
  <si>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</si>
  <si>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</si>
  <si>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</si>
  <si>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</si>
  <si>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</si>
  <si>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</si>
  <si>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</si>
  <si>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</si>
  <si>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</si>
  <si>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</si>
  <si>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</si>
  <si>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</si>
  <si>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</si>
  <si>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</si>
  <si>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</si>
  <si>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</si>
  <si>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</si>
  <si>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</si>
  <si>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</si>
  <si>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</si>
  <si>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</si>
  <si>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</si>
  <si>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</si>
  <si>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</si>
  <si>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</si>
  <si>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</si>
  <si>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</si>
  <si>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</si>
  <si>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</si>
  <si>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</si>
  <si>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</si>
  <si>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</si>
  <si>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</si>
  <si>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</si>
  <si>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</si>
  <si>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</si>
  <si>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</si>
  <si>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</si>
  <si>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</si>
  <si>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</si>
  <si>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</si>
  <si>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</si>
  <si>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</si>
  <si>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</si>
  <si>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</si>
  <si>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</si>
  <si>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</si>
  <si>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</si>
  <si>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</si>
  <si>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</si>
  <si>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</si>
  <si>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</si>
  <si>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</si>
  <si>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</si>
  <si>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</si>
  <si>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</si>
  <si>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</si>
  <si>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</si>
  <si>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</si>
  <si>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</si>
  <si>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</si>
  <si>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</si>
  <si>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</si>
  <si>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</si>
  <si>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</si>
  <si>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</si>
  <si>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</si>
  <si>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</si>
  <si>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</si>
  <si>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</si>
  <si>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</si>
  <si>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</si>
  <si>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</si>
  <si>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</si>
  <si>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</si>
  <si>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</si>
  <si>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</si>
  <si>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</si>
  <si>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</si>
  <si>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</si>
  <si>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</si>
  <si>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</si>
  <si>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</si>
  <si>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</si>
  <si>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</si>
  <si>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</si>
  <si>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</si>
  <si>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</si>
  <si>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</si>
  <si>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</si>
  <si>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</si>
  <si>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</si>
  <si>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</si>
  <si>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</si>
  <si>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</si>
  <si>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</si>
  <si>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</si>
  <si>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</si>
  <si>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</si>
  <si>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</si>
  <si>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</si>
  <si>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</si>
  <si>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</si>
  <si>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</si>
  <si>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</si>
  <si>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</si>
  <si>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</si>
  <si>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</si>
  <si>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</si>
  <si>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</si>
  <si>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</si>
  <si>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</si>
  <si>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</si>
  <si>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</si>
  <si>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</si>
  <si>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</si>
  <si>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</si>
  <si>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</si>
  <si>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</si>
  <si>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</si>
  <si>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</si>
  <si>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</si>
  <si>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</si>
  <si>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</si>
  <si>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</si>
  <si>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</si>
  <si>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</si>
  <si>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</si>
  <si>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</si>
  <si>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</si>
  <si>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</si>
  <si>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</si>
  <si>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</si>
  <si>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</si>
  <si>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</si>
  <si>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</si>
  <si>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</si>
  <si>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</si>
  <si>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</si>
  <si>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</si>
  <si>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</si>
  <si>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</si>
  <si>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</si>
  <si>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</si>
  <si>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</si>
  <si>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</si>
  <si>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</si>
  <si>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</si>
  <si>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</si>
  <si>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</si>
  <si>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</si>
  <si>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</si>
  <si>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</si>
  <si>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</si>
  <si>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</si>
  <si>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</si>
  <si>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</si>
  <si>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</si>
  <si>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</si>
  <si>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</si>
  <si>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</si>
  <si>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</si>
  <si>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</si>
  <si>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</si>
  <si>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</si>
  <si>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</si>
  <si>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</si>
  <si>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</si>
  <si>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</si>
  <si>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</si>
  <si>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</si>
  <si>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</si>
  <si>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</si>
  <si>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</si>
  <si>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</si>
  <si>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</si>
  <si>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</si>
  <si>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</si>
  <si>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</si>
  <si>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</si>
  <si>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</si>
  <si>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</si>
  <si>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</si>
  <si>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</si>
  <si>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</si>
  <si>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</si>
  <si>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</si>
  <si>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</si>
  <si>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</si>
  <si>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</si>
  <si>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</si>
  <si>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</si>
  <si>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</si>
  <si>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</si>
  <si>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</si>
  <si>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</si>
  <si>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</si>
  <si>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</si>
  <si>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</si>
  <si>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</si>
  <si>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</si>
  <si>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</si>
  <si>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</si>
  <si>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</si>
  <si>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</si>
  <si>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</si>
  <si>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</si>
  <si>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</si>
  <si>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</si>
  <si>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</si>
  <si>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</si>
  <si>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</si>
  <si>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</si>
  <si>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</si>
  <si>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</si>
  <si>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</si>
  <si>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</si>
  <si>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</si>
  <si>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</si>
  <si>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</si>
  <si>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</si>
  <si>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</si>
  <si>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</si>
  <si>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</si>
  <si>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</si>
  <si>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</si>
  <si>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</si>
  <si>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</si>
  <si>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</si>
  <si>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</si>
  <si>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</si>
  <si>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</si>
  <si>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</si>
  <si>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</si>
  <si>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</si>
  <si>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</si>
  <si>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</si>
  <si>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</si>
  <si>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</si>
  <si>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</si>
  <si>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</si>
  <si>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</si>
  <si>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</si>
  <si>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</si>
  <si>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</si>
  <si>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</si>
  <si>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</si>
  <si>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</si>
  <si>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</si>
  <si>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</si>
  <si>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</si>
  <si>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</si>
  <si>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</si>
  <si>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</si>
  <si>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</si>
  <si>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</si>
  <si>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</si>
  <si>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</si>
  <si>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</si>
  <si>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</si>
  <si>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</si>
  <si>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</si>
  <si>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</si>
  <si>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</si>
  <si>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</si>
  <si>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</si>
  <si>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</si>
  <si>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</si>
  <si>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</si>
  <si>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</si>
  <si>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</si>
  <si>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</si>
  <si>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</si>
  <si>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</si>
  <si>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</si>
  <si>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</si>
  <si>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</si>
  <si>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</si>
  <si>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</si>
  <si>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</si>
  <si>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</si>
  <si>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</si>
  <si>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</si>
  <si>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</si>
  <si>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</si>
  <si>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</si>
  <si>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</si>
  <si>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</si>
  <si>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</si>
  <si>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</si>
  <si>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</si>
  <si>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</si>
  <si>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</si>
  <si>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</si>
  <si>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</si>
  <si>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</si>
  <si>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</si>
  <si>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</si>
  <si>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</si>
  <si>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</si>
  <si>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</si>
  <si>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</si>
  <si>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</si>
  <si>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</si>
  <si>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</si>
  <si>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</si>
  <si>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</si>
  <si>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</si>
  <si>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</si>
  <si>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</si>
  <si>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</si>
  <si>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</si>
  <si>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</si>
  <si>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</si>
  <si>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</si>
  <si>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</si>
  <si>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</si>
  <si>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</si>
  <si>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</si>
  <si>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</si>
  <si>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</si>
  <si>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</si>
  <si>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</si>
  <si>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</si>
  <si>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</si>
  <si>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</si>
  <si>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</si>
  <si>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</si>
  <si>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</si>
  <si>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</si>
  <si>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</si>
  <si>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</si>
  <si>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</si>
  <si>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</si>
  <si>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</si>
  <si>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</si>
  <si>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</si>
  <si>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</si>
  <si>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</si>
  <si>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</si>
  <si>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</si>
  <si>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</si>
  <si>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</si>
  <si>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</si>
  <si>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</si>
  <si>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</si>
  <si>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</si>
  <si>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</si>
  <si>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</si>
  <si>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</si>
  <si>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</si>
  <si>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</si>
  <si>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</si>
  <si>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</si>
  <si>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</si>
  <si>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</si>
  <si>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</si>
  <si>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</si>
  <si>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</si>
  <si>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</si>
  <si>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</si>
  <si>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</si>
  <si>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</si>
  <si>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</si>
  <si>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</si>
  <si>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</si>
  <si>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</si>
  <si>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</si>
  <si>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</si>
  <si>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</si>
  <si>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</si>
  <si>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</si>
  <si>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</si>
  <si>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</si>
  <si>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</si>
  <si>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</si>
  <si>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</si>
  <si>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</si>
  <si>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</si>
  <si>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</si>
  <si>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</si>
  <si>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</si>
  <si>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</si>
  <si>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</si>
  <si>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</si>
  <si>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</si>
  <si>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</si>
  <si>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</si>
  <si>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</si>
  <si>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</si>
  <si>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</si>
  <si>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</si>
  <si>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</si>
  <si>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</si>
  <si>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</si>
  <si>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</si>
  <si>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</si>
  <si>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</si>
  <si>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</si>
  <si>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</si>
  <si>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</si>
  <si>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</si>
  <si>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</si>
  <si>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</si>
  <si>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</si>
  <si>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</si>
  <si>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</si>
  <si>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</si>
  <si>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</si>
  <si>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</si>
  <si>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</si>
  <si>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</si>
  <si>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</si>
  <si>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</si>
  <si>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</si>
  <si>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</si>
  <si>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</si>
  <si>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</si>
  <si>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</si>
  <si>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</si>
  <si>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</si>
  <si>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</si>
  <si>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</si>
  <si>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</si>
  <si>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</si>
  <si>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</si>
  <si>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</si>
  <si>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</si>
  <si>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</si>
  <si>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</si>
  <si>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</si>
  <si>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</si>
  <si>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</si>
  <si>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</si>
  <si>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</si>
  <si>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</si>
  <si>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</si>
  <si>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</si>
  <si>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</si>
  <si>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</si>
  <si>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</si>
  <si>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</si>
  <si>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</si>
  <si>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</si>
  <si>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</si>
  <si>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</si>
  <si>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</si>
  <si>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</si>
  <si>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</si>
  <si>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</si>
  <si>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</si>
  <si>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</si>
  <si>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</si>
  <si>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</si>
  <si>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</si>
  <si>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</si>
  <si>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</si>
  <si>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</si>
  <si>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</si>
  <si>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</si>
  <si>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</si>
  <si>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</si>
  <si>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</si>
  <si>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</si>
  <si>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</si>
  <si>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</si>
  <si>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</si>
  <si>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</si>
  <si>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</si>
  <si>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</si>
  <si>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</si>
  <si>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</si>
  <si>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</si>
  <si>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</si>
  <si>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</si>
  <si>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</si>
  <si>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</si>
  <si>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</si>
  <si>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</si>
  <si>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</si>
  <si>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</si>
  <si>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</si>
  <si>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</si>
  <si>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</si>
  <si>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</si>
  <si>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</si>
  <si>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</si>
  <si>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</si>
  <si>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</si>
  <si>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</si>
  <si>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</si>
  <si>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</si>
  <si>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</si>
  <si>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</si>
  <si>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</si>
  <si>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</si>
  <si>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</si>
  <si>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</si>
  <si>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</si>
  <si>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</si>
  <si>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</si>
  <si>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</si>
  <si>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</si>
  <si>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</si>
  <si>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</si>
  <si>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</si>
  <si>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</si>
  <si>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</si>
  <si>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</si>
  <si>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</si>
  <si>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</si>
  <si>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</si>
  <si>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</si>
  <si>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</si>
  <si>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</si>
  <si>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</si>
  <si>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</si>
  <si>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</si>
  <si>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</si>
  <si>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</si>
  <si>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</si>
  <si>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</si>
  <si>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</si>
  <si>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</si>
  <si>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</si>
  <si>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</si>
  <si>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</si>
  <si>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</si>
  <si>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</si>
  <si>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</si>
  <si>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</si>
  <si>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</si>
  <si>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</si>
  <si>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</si>
  <si>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</si>
  <si>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</si>
  <si>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</si>
  <si>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</si>
  <si>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</si>
  <si>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</si>
  <si>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</si>
  <si>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</si>
  <si>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</si>
  <si>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</si>
  <si>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</si>
  <si>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</si>
  <si>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</si>
  <si>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</si>
  <si>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</si>
  <si>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</si>
  <si>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</si>
  <si>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</si>
  <si>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</si>
  <si>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</si>
  <si>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</si>
  <si>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</si>
  <si>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</si>
  <si>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</si>
  <si>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</si>
  <si>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</si>
  <si>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</si>
  <si>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</si>
  <si>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</si>
  <si>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</si>
  <si>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</si>
  <si>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</si>
  <si>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</si>
  <si>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</si>
  <si>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</si>
  <si>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</si>
  <si>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</si>
  <si>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</si>
  <si>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</si>
  <si>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</si>
  <si>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</si>
  <si>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</si>
  <si>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</si>
  <si>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</si>
  <si>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</si>
  <si>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</si>
  <si>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</si>
  <si>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</si>
  <si>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</si>
  <si>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</si>
  <si>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</si>
  <si>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</si>
  <si>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</si>
  <si>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</si>
  <si>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</si>
  <si>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</si>
  <si>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</si>
  <si>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</si>
  <si>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</si>
  <si>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</si>
  <si>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</si>
  <si>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</si>
  <si>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</si>
  <si>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</si>
  <si>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</si>
  <si>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</si>
  <si>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</si>
  <si>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</si>
  <si>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</si>
  <si>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</si>
  <si>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</si>
  <si>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</si>
  <si>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</si>
  <si>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</si>
  <si>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</si>
  <si>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</si>
  <si>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</si>
  <si>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</si>
  <si>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</si>
  <si>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</si>
  <si>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</si>
  <si>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</si>
  <si>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</si>
  <si>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</si>
  <si>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</si>
  <si>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</si>
  <si>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</si>
  <si>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</si>
  <si>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</si>
  <si>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</si>
  <si>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</si>
  <si>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</si>
  <si>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</si>
  <si>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</si>
  <si>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</si>
  <si>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</si>
  <si>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</si>
  <si>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</si>
  <si>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</si>
  <si>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</si>
  <si>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</si>
  <si>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</si>
  <si>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</si>
  <si>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</si>
  <si>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</si>
  <si>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</si>
  <si>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</si>
  <si>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</si>
  <si>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</si>
  <si>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</si>
  <si>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</si>
  <si>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</si>
  <si>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</si>
  <si>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</si>
  <si>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</si>
  <si>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</si>
  <si>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</si>
  <si>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</si>
  <si>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</si>
  <si>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</si>
  <si>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</si>
  <si>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</si>
  <si>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</si>
  <si>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</si>
  <si>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</si>
  <si>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</si>
  <si>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</si>
  <si>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</si>
  <si>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</si>
  <si>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</si>
  <si>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</si>
  <si>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</si>
  <si>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</si>
  <si>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</si>
  <si>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</si>
  <si>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</si>
  <si>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</si>
  <si>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</si>
  <si>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</si>
  <si>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</si>
  <si>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</si>
  <si>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</si>
  <si>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</si>
  <si>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</si>
  <si>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</si>
  <si>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</si>
  <si>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</si>
  <si>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</si>
  <si>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</si>
  <si>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</si>
  <si>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</si>
  <si>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</si>
  <si>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</si>
  <si>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</si>
  <si>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</si>
  <si>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</si>
  <si>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</si>
  <si>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</si>
  <si>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</si>
  <si>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</si>
  <si>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</si>
  <si>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</si>
  <si>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</si>
  <si>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</si>
  <si>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</si>
  <si>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</si>
  <si>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</si>
  <si>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</si>
  <si>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</si>
  <si>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</si>
  <si>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</si>
  <si>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</si>
  <si>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</si>
  <si>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</si>
  <si>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</si>
  <si>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</si>
  <si>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</si>
  <si>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</si>
  <si>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</si>
  <si>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</si>
  <si>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</si>
  <si>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</si>
  <si>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</si>
  <si>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</si>
  <si>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</si>
  <si>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</si>
  <si>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</si>
  <si>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</si>
  <si>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</si>
  <si>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</si>
  <si>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</si>
  <si>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</si>
  <si>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</si>
  <si>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</si>
  <si>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</si>
  <si>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</si>
  <si>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</si>
  <si>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</si>
  <si>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</si>
  <si>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</si>
  <si>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</si>
  <si>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</si>
  <si>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</si>
  <si>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</si>
  <si>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</si>
  <si>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</si>
  <si>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</si>
  <si>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</si>
  <si>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</si>
  <si>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</si>
  <si>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</si>
  <si>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</si>
  <si>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</si>
  <si>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</si>
  <si>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</si>
  <si>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</si>
  <si>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</si>
  <si>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</si>
  <si>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</si>
  <si>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</si>
  <si>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</si>
  <si>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</si>
  <si>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</si>
  <si>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</si>
  <si>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</si>
  <si>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</si>
  <si>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</si>
  <si>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</si>
  <si>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</si>
  <si>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</si>
  <si>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</si>
  <si>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</si>
  <si>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</si>
  <si>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</si>
  <si>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</si>
  <si>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</si>
  <si>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</si>
  <si>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</si>
  <si>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</si>
  <si>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</si>
  <si>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</si>
  <si>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</si>
  <si>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</si>
  <si>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</si>
  <si>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</si>
  <si>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</si>
  <si>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</si>
  <si>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</si>
  <si>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</si>
  <si>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</si>
  <si>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</si>
  <si>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</si>
  <si>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</si>
  <si>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</si>
  <si>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</si>
  <si>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</si>
  <si>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</si>
  <si>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</si>
  <si>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</si>
  <si>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</si>
  <si>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</si>
  <si>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</si>
  <si>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</si>
  <si>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</si>
  <si>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</si>
  <si>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</si>
  <si>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</si>
  <si>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</si>
  <si>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</si>
  <si>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</si>
  <si>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</si>
  <si>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</si>
  <si>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</si>
  <si>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</si>
  <si>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</si>
  <si>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</si>
  <si>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</si>
  <si>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</si>
  <si>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</si>
  <si>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</si>
  <si>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</si>
  <si>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</si>
  <si>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</si>
  <si>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</si>
  <si>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</si>
  <si>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</si>
  <si>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</si>
  <si>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</si>
  <si>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</si>
  <si>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</si>
  <si>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</si>
  <si>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</si>
  <si>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</si>
  <si>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</si>
  <si>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</si>
  <si>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</si>
  <si>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</si>
  <si>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</si>
  <si>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</si>
  <si>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</si>
  <si>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</si>
  <si>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</si>
  <si>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</si>
  <si>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</si>
  <si>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</si>
  <si>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</si>
  <si>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</si>
  <si>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</si>
  <si>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</si>
  <si>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</si>
  <si>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</si>
  <si>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</si>
  <si>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</si>
  <si>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</si>
  <si>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</si>
  <si>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</si>
  <si>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</si>
  <si>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</si>
  <si>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</si>
  <si>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</si>
  <si>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</si>
  <si>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</si>
  <si>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</si>
  <si>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</si>
  <si>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</si>
  <si>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</si>
  <si>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</si>
  <si>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</si>
  <si>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</si>
  <si>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</si>
  <si>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</si>
  <si>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</si>
  <si>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</si>
  <si>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</si>
  <si>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</si>
  <si>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</si>
  <si>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</si>
  <si>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</si>
  <si>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</si>
  <si>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</si>
  <si>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</si>
  <si>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</si>
  <si>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</si>
  <si>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</si>
  <si>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</si>
  <si>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</si>
  <si>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</si>
  <si>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</si>
  <si>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</si>
  <si>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</si>
  <si>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</si>
  <si>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</si>
  <si>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</si>
  <si>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</si>
  <si>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</si>
  <si>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</si>
  <si>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</si>
  <si>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</si>
  <si>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</si>
  <si>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</si>
  <si>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</si>
  <si>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</si>
  <si>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</si>
  <si>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</si>
  <si>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</si>
  <si>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</si>
  <si>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</si>
  <si>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</si>
  <si>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</si>
  <si>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</si>
  <si>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</si>
  <si>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</si>
  <si>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</si>
  <si>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</si>
  <si>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</si>
  <si>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</si>
  <si>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</si>
  <si>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</si>
  <si>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</si>
  <si>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</si>
  <si>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</si>
  <si>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</si>
  <si>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</si>
  <si>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</si>
  <si>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</si>
  <si>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</si>
  <si>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</si>
  <si>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</si>
  <si>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</si>
  <si>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</si>
  <si>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</si>
  <si>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</si>
  <si>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</si>
  <si>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</si>
  <si>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</si>
  <si>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</si>
  <si>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</si>
  <si>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</si>
  <si>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</si>
  <si>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</si>
  <si>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</si>
  <si>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</si>
  <si>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</si>
  <si>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</si>
  <si>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</si>
  <si>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</si>
  <si>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</si>
  <si>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</si>
  <si>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</si>
  <si>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</si>
  <si>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</si>
  <si>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</si>
  <si>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</si>
  <si>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</si>
  <si>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</si>
  <si>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</si>
  <si>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</si>
  <si>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</si>
  <si>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</si>
  <si>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</si>
  <si>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</si>
  <si>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</si>
  <si>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</si>
  <si>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</si>
  <si>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</si>
  <si>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</si>
  <si>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</si>
  <si>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</si>
  <si>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</si>
  <si>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</si>
  <si>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</si>
  <si>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</si>
  <si>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</si>
  <si>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</si>
  <si>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</si>
  <si>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</si>
  <si>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</si>
  <si>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</si>
  <si>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</si>
  <si>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</si>
  <si>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</si>
  <si>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</si>
  <si>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</si>
  <si>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</si>
  <si>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</si>
  <si>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</si>
  <si>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</si>
  <si>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</si>
  <si>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</si>
  <si>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</si>
  <si>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</si>
  <si>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</si>
  <si>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</si>
  <si>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</si>
  <si>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</si>
  <si>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</si>
  <si>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</si>
  <si>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</si>
  <si>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</si>
  <si>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</si>
  <si>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</si>
  <si>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</si>
  <si>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</si>
  <si>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</si>
  <si>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</si>
  <si>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</si>
  <si>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</si>
  <si>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</si>
  <si>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</si>
  <si>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</si>
  <si>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</si>
  <si>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</si>
  <si>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</si>
  <si>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</si>
  <si>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</si>
  <si>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</si>
  <si>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</si>
  <si>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</si>
  <si>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</si>
  <si>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</si>
  <si>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</si>
  <si>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</si>
  <si>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</si>
  <si>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</si>
  <si>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</si>
  <si>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</si>
  <si>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</si>
  <si>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</si>
  <si>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</si>
  <si>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</si>
  <si>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</si>
  <si>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</si>
  <si>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</si>
  <si>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</si>
  <si>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</si>
  <si>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</si>
  <si>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</si>
  <si>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</si>
  <si>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</si>
  <si>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</si>
  <si>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</si>
  <si>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</si>
  <si>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</si>
  <si>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</si>
  <si>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</si>
  <si>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</si>
  <si>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</si>
  <si>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</si>
  <si>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</si>
  <si>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</si>
  <si>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</si>
  <si>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</si>
  <si>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</si>
  <si>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</si>
  <si>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</si>
  <si>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</si>
  <si>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</si>
  <si>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</si>
  <si>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</si>
  <si>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</si>
  <si>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</si>
  <si>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</si>
  <si>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</si>
  <si>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</si>
  <si>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</si>
  <si>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</si>
  <si>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</si>
  <si>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</si>
  <si>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</si>
  <si>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</si>
  <si>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</si>
  <si>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</si>
  <si>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</si>
  <si>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</si>
  <si>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</si>
  <si>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</si>
  <si>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</si>
  <si>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</si>
  <si>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</si>
  <si>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</si>
  <si>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</si>
  <si>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</si>
  <si>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</si>
  <si>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</si>
  <si>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</si>
  <si>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</si>
  <si>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</si>
  <si>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</si>
  <si>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</si>
  <si>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</si>
  <si>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</si>
  <si>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</si>
  <si>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</si>
  <si>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</si>
  <si>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</si>
  <si>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</si>
  <si>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</si>
  <si>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</si>
  <si>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</si>
  <si>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</si>
  <si>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</si>
  <si>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</si>
  <si>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</si>
  <si>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</si>
  <si>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</si>
  <si>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</si>
  <si>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</si>
  <si>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</si>
  <si>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</si>
  <si>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</si>
  <si>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</si>
  <si>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</si>
  <si>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</si>
  <si>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</si>
  <si>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</si>
  <si>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</si>
  <si>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</si>
  <si>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</si>
  <si>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</si>
  <si>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</si>
  <si>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</si>
  <si>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</si>
  <si>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</si>
  <si>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</si>
  <si>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</si>
  <si>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</si>
  <si>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</si>
  <si>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</si>
  <si>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</si>
  <si>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</si>
  <si>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</si>
  <si>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</si>
  <si>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</si>
  <si>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</si>
  <si>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</si>
  <si>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</si>
  <si>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</si>
  <si>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</si>
  <si>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</si>
  <si>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</si>
  <si>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</si>
  <si>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</si>
  <si>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</si>
  <si>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</si>
  <si>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</si>
  <si>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</si>
  <si>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</si>
  <si>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</si>
  <si>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</si>
  <si>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</si>
  <si>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</si>
  <si>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</si>
  <si>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</si>
  <si>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</si>
  <si>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</si>
  <si>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</si>
  <si>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</si>
  <si>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</si>
  <si>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</si>
  <si>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</si>
  <si>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</si>
  <si>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</si>
  <si>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</si>
  <si>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</si>
  <si>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</si>
  <si>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</si>
  <si>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</si>
  <si>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</si>
  <si>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</si>
  <si>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</si>
  <si>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</si>
  <si>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</si>
  <si>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</si>
  <si>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</si>
  <si>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</si>
  <si>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</si>
  <si>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</si>
  <si>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</si>
  <si>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</si>
  <si>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</si>
  <si>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</si>
  <si>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</si>
  <si>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</si>
  <si>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</si>
  <si>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</si>
  <si>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</si>
  <si>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</si>
  <si>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</si>
  <si>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</si>
  <si>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</si>
  <si>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</si>
  <si>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</si>
  <si>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</si>
  <si>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</si>
  <si>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</si>
  <si>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</si>
  <si>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</si>
  <si>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</si>
  <si>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</si>
  <si>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</si>
  <si>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</si>
  <si>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</si>
  <si>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</si>
  <si>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</si>
  <si>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</si>
  <si>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</si>
  <si>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</si>
  <si>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</si>
  <si>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</si>
  <si>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</si>
  <si>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</si>
  <si>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</si>
  <si>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</si>
  <si>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</si>
  <si>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</si>
  <si>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</si>
  <si>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</si>
  <si>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</si>
  <si>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</si>
  <si>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</si>
  <si>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</si>
  <si>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</si>
  <si>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</si>
  <si>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</si>
  <si>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</si>
  <si>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</si>
  <si>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</si>
  <si>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</si>
  <si>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</si>
  <si>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</si>
  <si>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</si>
  <si>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</si>
  <si>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</si>
  <si>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</si>
  <si>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</si>
  <si>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</si>
  <si>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</si>
  <si>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</si>
  <si>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</si>
  <si>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</si>
  <si>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</si>
  <si>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</si>
  <si>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</si>
  <si>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</si>
  <si>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</si>
  <si>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</si>
  <si>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</si>
  <si>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</si>
  <si>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</si>
  <si>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</si>
  <si>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</si>
  <si>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</si>
  <si>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</si>
  <si>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</si>
  <si>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</si>
  <si>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</si>
  <si>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</si>
  <si>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</si>
  <si>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</si>
  <si>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</si>
  <si>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</si>
  <si>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</si>
  <si>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</si>
  <si>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</si>
  <si>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</si>
  <si>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</si>
  <si>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</si>
  <si>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</si>
  <si>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</si>
  <si>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</si>
  <si>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</si>
  <si>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</si>
  <si>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</si>
  <si>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</si>
  <si>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</si>
  <si>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</si>
  <si>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</si>
  <si>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</si>
  <si>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</si>
  <si>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</si>
  <si>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</si>
  <si>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</si>
  <si>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</si>
  <si>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</si>
  <si>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</si>
  <si>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</si>
  <si>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</si>
  <si>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</si>
  <si>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</si>
  <si>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</si>
  <si>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</si>
  <si>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</si>
  <si>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</si>
  <si>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</si>
  <si>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</si>
  <si>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</si>
  <si>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</si>
  <si>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</si>
  <si>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</si>
  <si>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</si>
  <si>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</si>
  <si>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</si>
  <si>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</si>
  <si>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</si>
  <si>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</si>
  <si>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</si>
  <si>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</si>
  <si>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</si>
  <si>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</si>
  <si>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</si>
  <si>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</si>
  <si>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</si>
  <si>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</si>
  <si>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</si>
  <si>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</si>
  <si>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</si>
  <si>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</si>
  <si>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</si>
  <si>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</si>
  <si>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</si>
  <si>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</si>
  <si>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</si>
  <si>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</si>
  <si>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</si>
  <si>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</si>
  <si>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</si>
  <si>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</si>
  <si>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</si>
  <si>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</si>
  <si>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</si>
  <si>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</si>
  <si>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</si>
  <si>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</si>
  <si>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</si>
  <si>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</si>
  <si>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</si>
  <si>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</si>
  <si>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</si>
  <si>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</si>
  <si>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</si>
  <si>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</si>
  <si>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</si>
  <si>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</si>
  <si>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</si>
  <si>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</si>
  <si>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</si>
  <si>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</si>
  <si>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</si>
  <si>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</si>
  <si>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</si>
  <si>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</si>
  <si>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</si>
  <si>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</si>
  <si>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</si>
  <si>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</si>
  <si>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</si>
  <si>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</si>
  <si>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</si>
  <si>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</si>
  <si>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</si>
  <si>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</si>
  <si>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</si>
  <si>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</si>
  <si>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</si>
  <si>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</si>
  <si>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</si>
  <si>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</si>
  <si>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</si>
  <si>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</si>
  <si>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</si>
  <si>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</si>
  <si>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</si>
  <si>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</si>
  <si>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</si>
  <si>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</si>
  <si>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</si>
  <si>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</si>
  <si>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</si>
  <si>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</si>
  <si>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</si>
  <si>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</si>
  <si>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</si>
  <si>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</si>
  <si>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</si>
  <si>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</si>
  <si>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</si>
  <si>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</si>
  <si>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</si>
  <si>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</si>
  <si>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</si>
  <si>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</si>
  <si>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</si>
  <si>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</si>
  <si>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</si>
  <si>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</si>
  <si>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</si>
  <si>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</si>
  <si>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</si>
  <si>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</si>
  <si>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</si>
  <si>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</si>
  <si>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</si>
  <si>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</si>
  <si>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</si>
  <si>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</si>
  <si>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</si>
  <si>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</si>
  <si>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</si>
  <si>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</si>
  <si>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</si>
  <si>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</si>
  <si>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</si>
  <si>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</si>
  <si>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</si>
  <si>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</si>
  <si>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</si>
  <si>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</si>
  <si>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</si>
  <si>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</si>
  <si>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</si>
  <si>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</si>
  <si>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</si>
  <si>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</si>
  <si>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</si>
  <si>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</si>
  <si>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</si>
  <si>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</si>
  <si>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</si>
  <si>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</si>
  <si>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</si>
  <si>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</si>
  <si>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</si>
  <si>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</si>
  <si>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</si>
  <si>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</si>
  <si>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</si>
  <si>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</si>
  <si>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</si>
  <si>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</si>
  <si>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</si>
  <si>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</si>
  <si>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</si>
  <si>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</si>
  <si>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</si>
  <si>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</si>
  <si>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</si>
  <si>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</si>
  <si>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</si>
  <si>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</si>
  <si>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</si>
  <si>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</si>
  <si>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</si>
  <si>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</si>
  <si>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</si>
  <si>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</si>
  <si>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</si>
  <si>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</si>
  <si>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</si>
  <si>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</si>
  <si>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</si>
  <si>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</si>
  <si>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</si>
  <si>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</si>
  <si>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</si>
  <si>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</si>
  <si>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</si>
  <si>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</si>
  <si>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</si>
  <si>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</si>
  <si>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</si>
  <si>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</si>
  <si>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</si>
  <si>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</si>
  <si>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</si>
  <si>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</si>
  <si>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</si>
  <si>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</si>
  <si>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</si>
  <si>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</si>
  <si>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</si>
  <si>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</si>
  <si>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</si>
  <si>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</si>
  <si>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</si>
  <si>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</si>
  <si>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</si>
  <si>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</si>
  <si>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</si>
  <si>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</si>
  <si>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</si>
  <si>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</si>
  <si>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</si>
  <si>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</si>
  <si>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</si>
  <si>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</si>
  <si>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</si>
  <si>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</si>
  <si>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</si>
  <si>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</si>
  <si>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</si>
  <si>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</si>
  <si>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</si>
  <si>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</si>
  <si>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</si>
  <si>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</si>
  <si>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</si>
  <si>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</si>
  <si>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</si>
  <si>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</si>
  <si>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</si>
  <si>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</si>
  <si>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</si>
  <si>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</si>
  <si>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</si>
  <si>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</si>
  <si>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</si>
  <si>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</si>
  <si>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</si>
  <si>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</si>
  <si>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</si>
  <si>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</si>
  <si>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</si>
  <si>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</si>
  <si>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</si>
  <si>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</si>
  <si>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</si>
  <si>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</si>
  <si>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</si>
  <si>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</si>
  <si>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</si>
  <si>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</si>
  <si>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</si>
  <si>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</si>
  <si>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</si>
  <si>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</si>
  <si>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</si>
  <si>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</si>
  <si>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</si>
  <si>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</si>
  <si>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</si>
  <si>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</si>
  <si>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</si>
  <si>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</si>
  <si>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</si>
  <si>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</si>
  <si>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</si>
  <si>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</si>
  <si>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</si>
  <si>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</si>
  <si>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</si>
  <si>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</si>
  <si>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</si>
  <si>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</si>
  <si>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</si>
  <si>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</si>
  <si>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</si>
  <si>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</si>
  <si>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</si>
  <si>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</si>
  <si>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</si>
  <si>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</si>
  <si>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</si>
  <si>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</si>
  <si>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</si>
  <si>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</si>
  <si>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</si>
  <si>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</si>
  <si>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</si>
  <si>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</si>
  <si>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</si>
  <si>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</si>
  <si>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</si>
  <si>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</si>
  <si>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</si>
  <si>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</si>
  <si>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</si>
  <si>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</si>
  <si>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</si>
  <si>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</si>
  <si>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</si>
  <si>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</si>
  <si>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</si>
  <si>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</si>
  <si>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</si>
  <si>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</si>
  <si>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</si>
  <si>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</si>
  <si>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</si>
  <si>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</si>
  <si>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</si>
  <si>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</si>
  <si>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</si>
  <si>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</si>
  <si>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</si>
  <si>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</si>
  <si>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</si>
  <si>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</si>
  <si>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</si>
  <si>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</si>
  <si>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</si>
  <si>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</si>
  <si>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</si>
  <si>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</si>
  <si>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</si>
  <si>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</si>
  <si>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</si>
  <si>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</si>
  <si>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</si>
  <si>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</si>
  <si>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</si>
  <si>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</si>
  <si>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</si>
  <si>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</si>
  <si>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</si>
  <si>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</si>
  <si>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</si>
  <si>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</si>
  <si>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</si>
  <si>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</si>
  <si>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</si>
  <si>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</si>
  <si>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</si>
  <si>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</si>
  <si>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</si>
  <si>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</si>
  <si>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</si>
  <si>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</si>
  <si>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</si>
  <si>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</si>
  <si>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</si>
  <si>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</si>
  <si>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</si>
  <si>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</si>
  <si>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</si>
  <si>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</si>
  <si>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</si>
  <si>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</si>
  <si>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</si>
  <si>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</si>
  <si>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</si>
  <si>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</si>
  <si>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</si>
  <si>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</si>
  <si>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</si>
  <si>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</si>
  <si>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</si>
  <si>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</si>
  <si>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</si>
  <si>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</si>
  <si>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</si>
  <si>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</si>
  <si>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</si>
  <si>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</si>
  <si>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</si>
  <si>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</si>
  <si>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</si>
  <si>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</si>
  <si>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</si>
  <si>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</si>
  <si>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</si>
  <si>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</si>
  <si>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</si>
  <si>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</si>
  <si>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</si>
  <si>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</si>
  <si>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</si>
  <si>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</si>
  <si>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</si>
  <si>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</si>
  <si>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</si>
  <si>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</si>
  <si>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</si>
  <si>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</si>
  <si>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</si>
  <si>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</si>
  <si>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</si>
  <si>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</si>
  <si>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</si>
  <si>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</si>
  <si>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</si>
  <si>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</si>
  <si>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</si>
  <si>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</si>
  <si>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</si>
  <si>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</si>
  <si>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</si>
  <si>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</si>
  <si>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</si>
  <si>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</si>
  <si>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</si>
  <si>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</si>
  <si>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</si>
  <si>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</si>
  <si>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</si>
  <si>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</si>
  <si>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</si>
  <si>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</si>
  <si>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</si>
  <si>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</si>
  <si>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</si>
  <si>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</si>
  <si>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</si>
  <si>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</si>
  <si>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</si>
  <si>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</si>
  <si>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</si>
  <si>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</si>
  <si>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</si>
  <si>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</si>
  <si>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</si>
  <si>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</si>
  <si>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</si>
  <si>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</si>
  <si>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</si>
  <si>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</si>
  <si>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</si>
  <si>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</si>
  <si>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</si>
  <si>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</si>
  <si>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</si>
  <si>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</si>
  <si>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</si>
  <si>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</si>
  <si>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</si>
  <si>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</si>
  <si>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</si>
  <si>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</si>
  <si>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</si>
  <si>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</si>
  <si>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</si>
  <si>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</si>
  <si>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</si>
  <si>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</si>
  <si>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</si>
  <si>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</si>
  <si>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</si>
  <si>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</si>
  <si>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</si>
  <si>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</si>
  <si>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</si>
  <si>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</si>
  <si>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</si>
  <si>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</si>
  <si>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</si>
  <si>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</si>
  <si>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</si>
  <si>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</si>
  <si>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</si>
  <si>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</si>
  <si>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</si>
  <si>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</si>
  <si>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</si>
  <si>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</si>
  <si>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</si>
  <si>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</si>
  <si>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</si>
  <si>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</si>
  <si>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</si>
  <si>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</si>
  <si>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</si>
  <si>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</si>
  <si>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</si>
  <si>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</si>
  <si>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</si>
  <si>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</si>
  <si>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</si>
  <si>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</si>
  <si>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</si>
  <si>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</si>
  <si>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</si>
  <si>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</si>
  <si>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</si>
  <si>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</si>
  <si>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</si>
  <si>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</si>
  <si>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</si>
  <si>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</si>
  <si>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</si>
  <si>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</si>
  <si>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</si>
  <si>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</si>
  <si>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</si>
  <si>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</si>
  <si>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</si>
  <si>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</si>
  <si>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</si>
  <si>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</si>
  <si>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</si>
  <si>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</si>
  <si>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</si>
  <si>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</si>
  <si>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</si>
  <si>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</si>
  <si>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</si>
  <si>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</si>
  <si>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</si>
  <si>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</si>
  <si>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</si>
  <si>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</si>
  <si>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</si>
  <si>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</si>
  <si>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</si>
  <si>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</si>
  <si>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</si>
  <si>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</si>
  <si>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</si>
  <si>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</si>
  <si>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</si>
  <si>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</si>
  <si>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</si>
  <si>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</si>
  <si>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</si>
  <si>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</si>
  <si>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</si>
  <si>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</si>
  <si>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</si>
  <si>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</si>
  <si>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</si>
  <si>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</si>
  <si>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</si>
  <si>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</si>
  <si>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</si>
  <si>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</si>
  <si>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</si>
  <si>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</si>
  <si>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</si>
  <si>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</si>
  <si>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</si>
  <si>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</si>
  <si>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</si>
  <si>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</si>
  <si>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</si>
  <si>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</si>
  <si>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</si>
  <si>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</si>
  <si>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</si>
  <si>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</si>
  <si>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</si>
  <si>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</si>
  <si>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</si>
  <si>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</si>
  <si>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</si>
  <si>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</si>
  <si>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</si>
  <si>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</si>
  <si>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</si>
  <si>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</si>
  <si>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</si>
  <si>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</si>
  <si>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</si>
  <si>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</si>
  <si>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</si>
  <si>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</si>
  <si>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</si>
  <si>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</si>
  <si>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</si>
  <si>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</si>
  <si>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</si>
  <si>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</si>
  <si>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</si>
  <si>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</si>
  <si>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</si>
  <si>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</si>
  <si>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</si>
  <si>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</si>
  <si>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</si>
  <si>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</si>
  <si>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</si>
  <si>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</si>
  <si>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</si>
  <si>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</si>
  <si>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</si>
  <si>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</si>
  <si>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</si>
  <si>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</si>
  <si>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</si>
  <si>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</si>
  <si>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</si>
  <si>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</si>
  <si>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</si>
  <si>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</si>
  <si>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</si>
  <si>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</si>
  <si>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</si>
  <si>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</si>
  <si>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</si>
  <si>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</si>
  <si>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</si>
  <si>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</si>
  <si>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</si>
  <si>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</si>
  <si>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</si>
  <si>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</si>
  <si>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</si>
  <si>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</si>
  <si>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</si>
  <si>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</si>
  <si>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</si>
  <si>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</si>
  <si>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</si>
  <si>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</si>
  <si>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</si>
  <si>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</si>
  <si>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</si>
  <si>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</si>
  <si>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</si>
  <si>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</si>
  <si>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</si>
  <si>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</si>
  <si>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</si>
  <si>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</si>
  <si>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</si>
  <si>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</si>
  <si>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</si>
  <si>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</si>
  <si>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</si>
  <si>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</si>
  <si>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</si>
  <si>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</si>
  <si>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</si>
  <si>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</si>
  <si>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</si>
  <si>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</si>
  <si>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</si>
  <si>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</si>
  <si>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</si>
  <si>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</si>
  <si>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</si>
  <si>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</si>
  <si>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</si>
  <si>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</si>
  <si>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</si>
  <si>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</si>
  <si>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</si>
  <si>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</si>
  <si>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</si>
  <si>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</si>
  <si>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</si>
  <si>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</si>
  <si>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</si>
  <si>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</si>
  <si>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</si>
  <si>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</si>
  <si>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</si>
  <si>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</si>
  <si>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</si>
  <si>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</si>
  <si>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</si>
  <si>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</si>
  <si>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</si>
  <si>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</si>
  <si>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</si>
  <si>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</si>
  <si>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</si>
  <si>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</si>
  <si>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</si>
  <si>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</si>
  <si>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</si>
  <si>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</si>
  <si>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</si>
  <si>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</si>
  <si>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</si>
  <si>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</si>
  <si>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</si>
  <si>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</si>
  <si>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</si>
  <si>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</si>
  <si>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</si>
  <si>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</si>
  <si>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</si>
  <si>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</si>
  <si>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</si>
  <si>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</si>
  <si>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</si>
  <si>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</si>
  <si>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</si>
  <si>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</si>
  <si>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</si>
  <si>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</si>
  <si>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</si>
  <si>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</si>
  <si>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</si>
  <si>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</si>
  <si>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</si>
  <si>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</si>
  <si>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</si>
  <si>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</si>
  <si>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</si>
  <si>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</si>
  <si>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</si>
  <si>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</si>
  <si>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</si>
  <si>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</si>
  <si>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</si>
  <si>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</si>
  <si>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</si>
  <si>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</si>
  <si>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</si>
  <si>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</si>
  <si>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</si>
  <si>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</si>
  <si>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</si>
  <si>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</si>
  <si>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</si>
  <si>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</si>
  <si>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</si>
  <si>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</si>
  <si>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</si>
  <si>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</si>
  <si>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</si>
  <si>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</si>
  <si>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</si>
  <si>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</si>
  <si>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</si>
  <si>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</si>
  <si>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</si>
  <si>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</si>
  <si>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</si>
  <si>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</si>
  <si>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</si>
  <si>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</si>
  <si>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</si>
  <si>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</si>
  <si>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</si>
  <si>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</si>
  <si>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</si>
  <si>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</si>
  <si>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</si>
  <si>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</si>
  <si>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</si>
  <si>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</si>
  <si>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</si>
  <si>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</si>
  <si>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</si>
  <si>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</si>
  <si>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</si>
  <si>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</si>
  <si>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</si>
  <si>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</si>
  <si>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</si>
  <si>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</si>
  <si>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</si>
  <si>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</si>
  <si>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</si>
  <si>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</si>
  <si>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</si>
  <si>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</si>
  <si>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</si>
  <si>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</si>
  <si>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</si>
  <si>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</si>
  <si>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</si>
  <si>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</si>
  <si>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</si>
  <si>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</si>
  <si>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</si>
  <si>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</si>
  <si>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</si>
  <si>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</si>
  <si>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</si>
  <si>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</si>
  <si>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</si>
  <si>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</si>
  <si>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</si>
  <si>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</si>
  <si>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</si>
  <si>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</si>
  <si>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</si>
  <si>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</si>
  <si>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</si>
  <si>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</si>
  <si>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</si>
  <si>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</si>
  <si>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</si>
  <si>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</si>
  <si>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</si>
  <si>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</si>
  <si>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</si>
  <si>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</si>
  <si>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</si>
  <si>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</si>
  <si>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</si>
  <si>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</si>
  <si>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</si>
  <si>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</si>
  <si>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</si>
  <si>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</si>
  <si>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</si>
  <si>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</si>
  <si>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</si>
  <si>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</si>
  <si>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</si>
  <si>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</si>
  <si>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</si>
  <si>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</si>
  <si>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</si>
  <si>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</si>
  <si>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</si>
  <si>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</si>
  <si>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</si>
  <si>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</si>
  <si>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</si>
  <si>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</si>
  <si>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</si>
  <si>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</si>
  <si>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</si>
  <si>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</si>
  <si>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</si>
  <si>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</si>
  <si>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</si>
  <si>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</si>
  <si>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</si>
  <si>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</si>
  <si>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</si>
  <si>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</si>
  <si>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</si>
  <si>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</si>
  <si>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</si>
  <si>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</si>
  <si>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</si>
  <si>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</si>
  <si>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</si>
  <si>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</si>
  <si>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</si>
  <si>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</si>
  <si>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</si>
  <si>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</si>
  <si>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</si>
  <si>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</si>
  <si>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</si>
  <si>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</si>
  <si>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</si>
  <si>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</si>
  <si>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</si>
  <si>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</si>
  <si>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</si>
  <si>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</si>
  <si>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</si>
  <si>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</si>
  <si>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</si>
  <si>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</si>
  <si>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</si>
  <si>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</si>
  <si>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</si>
  <si>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</si>
  <si>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</si>
  <si>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</si>
  <si>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</si>
  <si>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</si>
  <si>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</si>
  <si>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</si>
  <si>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</si>
  <si>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</si>
  <si>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</si>
  <si>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</si>
  <si>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</si>
  <si>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</si>
  <si>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</si>
  <si>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</si>
  <si>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</si>
  <si>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</si>
  <si>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</si>
  <si>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</si>
  <si>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</si>
  <si>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</si>
  <si>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</si>
  <si>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</si>
  <si>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</si>
  <si>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</si>
  <si>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</si>
  <si>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</si>
  <si>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</si>
  <si>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</si>
  <si>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</si>
  <si>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</si>
  <si>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</si>
  <si>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</si>
  <si>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</si>
  <si>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</si>
  <si>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</si>
  <si>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</si>
  <si>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</si>
  <si>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</si>
  <si>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</si>
  <si>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</si>
  <si>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</si>
  <si>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</si>
  <si>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</si>
  <si>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</si>
  <si>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</si>
  <si>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</si>
  <si>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</si>
  <si>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</si>
  <si>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</si>
  <si>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</si>
  <si>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</si>
  <si>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</si>
  <si>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</si>
  <si>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</si>
  <si>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</si>
  <si>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</si>
  <si>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</si>
  <si>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</si>
  <si>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</si>
  <si>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</si>
  <si>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</si>
  <si>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</si>
  <si>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</si>
  <si>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</si>
  <si>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</si>
  <si>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</si>
  <si>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</si>
  <si>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</si>
  <si>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</si>
  <si>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</si>
  <si>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</si>
  <si>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</si>
  <si>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</si>
  <si>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</si>
  <si>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</si>
  <si>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</si>
  <si>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</si>
  <si>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</si>
  <si>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</si>
  <si>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</si>
  <si>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</si>
  <si>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</si>
  <si>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</si>
  <si>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</si>
  <si>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</si>
  <si>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</si>
  <si>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</si>
  <si>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</si>
  <si>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</si>
  <si>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</si>
  <si>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</si>
  <si>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</si>
  <si>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</si>
  <si>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</si>
  <si>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</si>
  <si>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</si>
  <si>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</si>
  <si>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</si>
  <si>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</si>
  <si>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</si>
  <si>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</si>
  <si>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</si>
  <si>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</si>
  <si>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</si>
  <si>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</si>
  <si>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</si>
  <si>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</si>
  <si>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</si>
  <si>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</si>
  <si>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</si>
  <si>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</si>
  <si>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</si>
  <si>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</si>
  <si>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</si>
  <si>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</si>
  <si>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</si>
  <si>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</si>
  <si>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</si>
  <si>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</si>
  <si>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</si>
  <si>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</si>
  <si>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</si>
  <si>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</si>
  <si>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</si>
  <si>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</si>
  <si>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</si>
  <si>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</si>
  <si>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</si>
  <si>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</si>
  <si>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</si>
  <si>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</si>
  <si>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</si>
  <si>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</si>
  <si>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</si>
  <si>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</si>
  <si>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</si>
  <si>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</si>
  <si>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</si>
  <si>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</si>
  <si>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</si>
  <si>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</si>
  <si>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</si>
  <si>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</si>
  <si>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</si>
  <si>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</si>
  <si>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</si>
  <si>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</si>
  <si>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</si>
  <si>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</si>
  <si>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</si>
  <si>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</si>
  <si>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</si>
  <si>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</si>
  <si>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</si>
  <si>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</si>
  <si>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</si>
  <si>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</si>
  <si>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</si>
  <si>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</si>
  <si>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</si>
  <si>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</si>
  <si>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</si>
  <si>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</si>
  <si>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</si>
  <si>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</si>
  <si>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</si>
  <si>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</si>
  <si>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</si>
  <si>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</si>
  <si>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</si>
  <si>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</si>
  <si>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</si>
  <si>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</si>
  <si>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</si>
  <si>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</si>
  <si>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</si>
  <si>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</si>
  <si>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</si>
  <si>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</si>
  <si>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</si>
  <si>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</si>
  <si>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</si>
  <si>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</si>
  <si>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</si>
  <si>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</si>
  <si>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</si>
  <si>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</si>
  <si>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</si>
  <si>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</si>
  <si>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</si>
  <si>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</si>
  <si>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</si>
  <si>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</si>
  <si>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</si>
  <si>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</si>
  <si>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</si>
  <si>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</si>
  <si>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</si>
  <si>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</si>
  <si>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</si>
  <si>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</si>
  <si>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</si>
  <si>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</si>
  <si>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</si>
  <si>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</si>
  <si>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</si>
  <si>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</si>
  <si>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</si>
  <si>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</si>
  <si>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</si>
  <si>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</si>
  <si>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</si>
  <si>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</si>
  <si>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</si>
  <si>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</si>
  <si>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</si>
  <si>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</si>
  <si>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</si>
  <si>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</si>
  <si>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</si>
  <si>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</si>
  <si>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</si>
  <si>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</si>
  <si>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</si>
  <si>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</si>
  <si>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</si>
  <si>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</si>
  <si>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</si>
  <si>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</si>
  <si>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</si>
  <si>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</si>
  <si>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</si>
  <si>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</si>
  <si>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</si>
  <si>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</si>
  <si>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</si>
  <si>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</si>
  <si>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</si>
  <si>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</si>
  <si>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</si>
  <si>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</si>
  <si>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</si>
  <si>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</si>
  <si>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</si>
  <si>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</si>
  <si>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</si>
  <si>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</si>
  <si>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</si>
  <si>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</si>
  <si>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</si>
  <si>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</si>
  <si>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</si>
  <si>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</si>
  <si>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</si>
  <si>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</si>
  <si>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</si>
  <si>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</si>
  <si>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</si>
  <si>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</si>
  <si>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</si>
  <si>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</si>
  <si>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</si>
  <si>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</si>
  <si>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</si>
  <si>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</si>
  <si>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</si>
  <si>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</si>
  <si>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</si>
  <si>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</si>
  <si>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</si>
  <si>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</si>
  <si>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</si>
  <si>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</si>
  <si>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</si>
  <si>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</si>
  <si>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</si>
  <si>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</si>
  <si>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</si>
  <si>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</si>
  <si>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</si>
  <si>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</si>
  <si>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</si>
  <si>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</si>
  <si>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</si>
  <si>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</si>
  <si>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</si>
  <si>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</si>
  <si>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</si>
  <si>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</si>
  <si>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</si>
  <si>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</si>
  <si>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</si>
  <si>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</si>
  <si>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</si>
  <si>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</si>
  <si>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</si>
  <si>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</si>
  <si>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</si>
  <si>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</si>
  <si>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</si>
  <si>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</si>
  <si>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</si>
  <si>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</si>
  <si>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</si>
  <si>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</si>
  <si>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</si>
  <si>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</si>
  <si>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</si>
  <si>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</si>
  <si>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</si>
  <si>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</si>
  <si>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</si>
  <si>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</si>
  <si>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</si>
  <si>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</si>
  <si>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</si>
  <si>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</si>
  <si>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</si>
  <si>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</si>
  <si>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</si>
  <si>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</si>
  <si>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</si>
  <si>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</si>
  <si>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</si>
  <si>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</si>
  <si>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</si>
  <si>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</si>
  <si>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</si>
  <si>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</si>
  <si>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</si>
  <si>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</si>
  <si>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</si>
  <si>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</si>
  <si>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</si>
  <si>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</si>
  <si>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</si>
  <si>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</si>
  <si>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</si>
  <si>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</si>
  <si>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</si>
  <si>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</si>
  <si>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</si>
  <si>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</si>
  <si>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</si>
  <si>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</si>
  <si>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</si>
  <si>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</si>
  <si>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</si>
  <si>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</si>
  <si>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</si>
  <si>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</si>
  <si>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</si>
  <si>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</si>
  <si>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</si>
  <si>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</si>
  <si>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</si>
  <si>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</si>
  <si>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</si>
  <si>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</si>
  <si>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</si>
  <si>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</si>
  <si>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</si>
  <si>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</si>
  <si>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</si>
  <si>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</si>
  <si>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</si>
  <si>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</si>
  <si>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</si>
  <si>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</si>
  <si>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</si>
  <si>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</si>
  <si>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</si>
  <si>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</si>
  <si>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</si>
  <si>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</si>
  <si>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</si>
  <si>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</si>
  <si>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</si>
  <si>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</si>
  <si>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</si>
  <si>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</si>
  <si>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</si>
  <si>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</si>
  <si>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</si>
  <si>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</si>
  <si>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</si>
  <si>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</si>
  <si>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</si>
  <si>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</si>
  <si>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</si>
  <si>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</si>
  <si>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</si>
  <si>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</si>
  <si>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</si>
  <si>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</si>
  <si>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</si>
  <si>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</si>
  <si>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</si>
  <si>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</si>
  <si>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</si>
  <si>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</si>
  <si>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</si>
  <si>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</si>
  <si>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</si>
  <si>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</si>
  <si>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</si>
  <si>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</si>
  <si>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</si>
  <si>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</si>
  <si>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</si>
  <si>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</si>
  <si>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</si>
  <si>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</si>
  <si>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</si>
  <si>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</si>
  <si>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</si>
  <si>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</si>
  <si>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</si>
  <si>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</si>
  <si>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</si>
  <si>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</si>
  <si>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</si>
  <si>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</si>
  <si>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</si>
  <si>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</si>
  <si>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</si>
  <si>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</si>
  <si>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</si>
  <si>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</si>
  <si>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</si>
  <si>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</si>
  <si>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</si>
  <si>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</si>
  <si>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</si>
  <si>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</si>
  <si>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</si>
  <si>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</si>
  <si>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</si>
  <si>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</si>
  <si>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</si>
  <si>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</si>
  <si>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</si>
  <si>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</si>
  <si>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</si>
  <si>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</si>
  <si>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</si>
  <si>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</si>
  <si>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</si>
  <si>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</si>
  <si>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</si>
  <si>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</si>
  <si>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</si>
  <si>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</si>
  <si>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</si>
  <si>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</si>
  <si>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</si>
  <si>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</si>
  <si>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</si>
  <si>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</si>
  <si>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</si>
  <si>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</si>
  <si>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</si>
  <si>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</si>
  <si>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</si>
  <si>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</si>
  <si>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</si>
  <si>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</si>
  <si>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</si>
  <si>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</si>
  <si>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</si>
  <si>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</si>
  <si>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</si>
  <si>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</si>
  <si>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</si>
  <si>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</si>
  <si>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</si>
  <si>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</si>
  <si>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</si>
  <si>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</si>
  <si>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</si>
  <si>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</si>
  <si>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</si>
  <si>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</si>
  <si>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</si>
  <si>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</si>
  <si>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</si>
  <si>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</si>
  <si>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</si>
  <si>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</si>
  <si>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</si>
  <si>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</si>
  <si>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</si>
  <si>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</si>
  <si>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</si>
  <si>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</si>
  <si>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</si>
  <si>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</si>
  <si>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</si>
  <si>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</si>
  <si>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</si>
  <si>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</si>
  <si>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</si>
  <si>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</si>
  <si>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</si>
  <si>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</si>
  <si>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</si>
  <si>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</si>
  <si>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</si>
  <si>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</si>
  <si>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</si>
  <si>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</si>
  <si>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</si>
  <si>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</si>
  <si>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</si>
  <si>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</si>
  <si>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</si>
  <si>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</si>
  <si>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</si>
  <si>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</si>
  <si>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</si>
  <si>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</si>
  <si>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</si>
  <si>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</si>
  <si>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</si>
  <si>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</si>
  <si>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</si>
  <si>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</si>
  <si>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</si>
  <si>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</si>
  <si>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</si>
  <si>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</si>
  <si>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</si>
  <si>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</si>
  <si>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</si>
  <si>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</si>
  <si>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</si>
  <si>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</si>
  <si>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</si>
  <si>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</si>
  <si>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</si>
  <si>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</si>
  <si>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</si>
  <si>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</si>
  <si>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</si>
  <si>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</si>
  <si>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</si>
  <si>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</si>
  <si>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</si>
  <si>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</si>
  <si>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</si>
  <si>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</si>
  <si>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</si>
  <si>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</si>
  <si>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</si>
  <si>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</si>
  <si>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</si>
  <si>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</si>
  <si>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</si>
  <si>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</si>
  <si>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</si>
  <si>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</si>
  <si>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</si>
  <si>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</si>
  <si>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</si>
  <si>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</si>
  <si>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</si>
  <si>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</si>
  <si>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</si>
  <si>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</si>
  <si>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</si>
  <si>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</si>
  <si>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</si>
  <si>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</si>
  <si>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</si>
  <si>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</si>
  <si>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</si>
  <si>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</si>
  <si>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</si>
  <si>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</si>
  <si>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</si>
  <si>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</si>
  <si>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</si>
  <si>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</si>
  <si>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</si>
  <si>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</si>
  <si>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</si>
  <si>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</si>
  <si>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</si>
  <si>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</si>
  <si>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</si>
  <si>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</si>
  <si>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</si>
  <si>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</si>
  <si>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</si>
  <si>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</si>
  <si>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</si>
  <si>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</si>
  <si>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</si>
  <si>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</si>
  <si>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</si>
  <si>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</si>
  <si>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</si>
  <si>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</si>
  <si>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</si>
  <si>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</si>
  <si>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</si>
  <si>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</si>
  <si>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</si>
  <si>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</si>
  <si>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</si>
  <si>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</si>
  <si>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</si>
  <si>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</si>
  <si>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</si>
  <si>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</si>
  <si>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</si>
  <si>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</si>
  <si>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</si>
  <si>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</si>
  <si>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</si>
  <si>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</si>
  <si>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</si>
  <si>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</si>
  <si>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</si>
  <si>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</si>
  <si>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</si>
  <si>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</si>
  <si>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</si>
  <si>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</si>
  <si>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</si>
  <si>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</si>
  <si>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</si>
  <si>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</si>
  <si>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</si>
  <si>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</si>
  <si>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</si>
  <si>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</si>
  <si>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</si>
  <si>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</si>
  <si>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</si>
  <si>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</si>
  <si>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</si>
  <si>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</si>
  <si>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</si>
  <si>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</si>
  <si>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</si>
  <si>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</si>
  <si>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</si>
  <si>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</si>
  <si>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</si>
  <si>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</si>
  <si>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</si>
  <si>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</si>
  <si>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</si>
  <si>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</si>
  <si>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</si>
  <si>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</si>
  <si>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</si>
  <si>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</si>
  <si>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</si>
  <si>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</si>
  <si>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</si>
  <si>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</si>
  <si>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</si>
  <si>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</si>
  <si>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</si>
  <si>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</si>
  <si>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</si>
  <si>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</si>
  <si>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</si>
  <si>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</si>
  <si>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</si>
  <si>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</si>
  <si>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</si>
  <si>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</si>
  <si>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</si>
  <si>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</si>
  <si>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</si>
  <si>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</si>
  <si>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</si>
  <si>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</si>
  <si>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</si>
  <si>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</si>
  <si>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</si>
  <si>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</si>
  <si>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</si>
  <si>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</si>
  <si>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</si>
  <si>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</si>
  <si>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</si>
  <si>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</si>
  <si>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</si>
  <si>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</si>
  <si>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</si>
  <si>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</si>
  <si>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</si>
  <si>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</si>
  <si>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</si>
  <si>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</si>
  <si>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</si>
  <si>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</si>
  <si>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</si>
  <si>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</si>
  <si>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</si>
  <si>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</si>
  <si>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</si>
  <si>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</si>
  <si>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</si>
  <si>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</si>
  <si>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</si>
  <si>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</si>
  <si>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</si>
  <si>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</si>
  <si>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</si>
  <si>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</si>
  <si>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</si>
  <si>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</si>
  <si>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</si>
  <si>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</si>
  <si>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</si>
  <si>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</si>
  <si>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</si>
  <si>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</si>
  <si>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</si>
  <si>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</si>
  <si>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</si>
  <si>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</si>
  <si>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</si>
  <si>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</si>
  <si>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</si>
  <si>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</si>
  <si>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</si>
  <si>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</si>
  <si>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</si>
  <si>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</si>
  <si>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</si>
  <si>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</si>
  <si>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</si>
  <si>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</si>
  <si>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</si>
  <si>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</si>
  <si>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</si>
  <si>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</si>
  <si>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</si>
  <si>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</si>
  <si>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</si>
  <si>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</si>
  <si>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</si>
  <si>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</si>
  <si>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</si>
  <si>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</si>
  <si>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</si>
  <si>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</si>
  <si>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</si>
  <si>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</si>
  <si>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</si>
  <si>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</si>
  <si>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</si>
  <si>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</si>
  <si>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</si>
  <si>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</si>
  <si>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</si>
  <si>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</si>
  <si>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</si>
  <si>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</si>
  <si>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</si>
  <si>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</si>
  <si>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</si>
  <si>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</si>
  <si>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</si>
  <si>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</si>
  <si>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</si>
  <si>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</si>
  <si>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</si>
  <si>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</si>
  <si>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</si>
  <si>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</si>
  <si>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</si>
  <si>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</si>
  <si>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</si>
  <si>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</si>
  <si>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</si>
  <si>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</si>
  <si>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</si>
  <si>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</si>
  <si>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</si>
  <si>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</si>
  <si>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</si>
  <si>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</si>
  <si>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</si>
  <si>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</si>
  <si>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</si>
  <si>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</si>
  <si>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</si>
  <si>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</si>
  <si>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</si>
  <si>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</si>
  <si>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</si>
  <si>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</si>
  <si>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</si>
  <si>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</si>
  <si>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</si>
  <si>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</si>
  <si>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</si>
  <si>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</si>
  <si>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</si>
  <si>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</si>
  <si>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</si>
  <si>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</si>
  <si>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</si>
  <si>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</si>
  <si>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</si>
  <si>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</si>
  <si>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</si>
  <si>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</si>
  <si>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</si>
  <si>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</si>
  <si>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</si>
  <si>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</si>
  <si>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</si>
  <si>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</si>
  <si>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</si>
  <si>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</si>
  <si>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</si>
  <si>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</si>
  <si>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</si>
  <si>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</si>
  <si>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</si>
  <si>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</si>
  <si>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</si>
  <si>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</si>
  <si>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</si>
  <si>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</si>
  <si>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</si>
  <si>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</si>
  <si>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</si>
  <si>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</si>
  <si>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</si>
  <si>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</si>
  <si>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</si>
  <si>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</si>
  <si>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</si>
  <si>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</si>
  <si>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</si>
  <si>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</si>
  <si>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</si>
  <si>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</si>
  <si>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</si>
  <si>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</si>
  <si>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</si>
  <si>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</si>
  <si>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</si>
  <si>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</si>
  <si>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</si>
  <si>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</si>
  <si>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</si>
  <si>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</si>
  <si>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</si>
  <si>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</si>
  <si>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</si>
  <si>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</si>
  <si>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</si>
  <si>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</si>
  <si>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</si>
  <si>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</si>
  <si>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</si>
  <si>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</si>
  <si>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</si>
  <si>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</si>
  <si>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</si>
  <si>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</si>
  <si>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</si>
  <si>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</si>
  <si>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</si>
  <si>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</si>
  <si>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</si>
  <si>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</si>
  <si>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</si>
  <si>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</si>
  <si>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</si>
  <si>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</si>
  <si>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</si>
  <si>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</si>
  <si>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</si>
  <si>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</si>
  <si>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</si>
  <si>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</si>
  <si>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</si>
  <si>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</si>
  <si>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</si>
  <si>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</si>
  <si>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</si>
  <si>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</si>
  <si>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</si>
  <si>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</si>
  <si>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</si>
  <si>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</si>
  <si>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</si>
  <si>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</si>
  <si>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</si>
  <si>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</si>
  <si>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</si>
  <si>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</si>
  <si>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</si>
  <si>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</si>
  <si>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</si>
  <si>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</si>
  <si>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</si>
  <si>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</si>
  <si>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</si>
  <si>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</si>
  <si>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</si>
  <si>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</si>
  <si>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</si>
  <si>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</si>
  <si>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</si>
  <si>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</si>
  <si>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</si>
  <si>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</si>
  <si>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</si>
  <si>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</si>
  <si>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</si>
  <si>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</si>
  <si>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</si>
  <si>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</si>
  <si>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</si>
  <si>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</si>
  <si>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</si>
  <si>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</si>
  <si>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</si>
  <si>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</si>
  <si>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</si>
  <si>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</si>
  <si>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</si>
  <si>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</si>
  <si>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</si>
  <si>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</si>
  <si>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</si>
  <si>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</si>
  <si>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</si>
  <si>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</si>
  <si>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</si>
  <si>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</si>
  <si>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</si>
  <si>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</si>
  <si>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</si>
  <si>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</si>
  <si>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</si>
  <si>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</si>
  <si>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</si>
  <si>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</si>
  <si>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</si>
  <si>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</si>
  <si>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</si>
  <si>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</si>
  <si>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</si>
  <si>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</si>
  <si>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</si>
  <si>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</si>
  <si>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</si>
  <si>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</si>
  <si>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</si>
  <si>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</si>
  <si>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</si>
  <si>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</si>
  <si>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</si>
  <si>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</si>
  <si>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</si>
  <si>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</si>
  <si>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</si>
  <si>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</si>
  <si>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</si>
  <si>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</si>
  <si>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</si>
  <si>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</si>
  <si>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</si>
  <si>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</si>
  <si>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</si>
  <si>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</si>
  <si>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</si>
  <si>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</si>
  <si>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</si>
  <si>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</si>
  <si>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</si>
  <si>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</si>
  <si>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</si>
  <si>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</si>
  <si>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</si>
  <si>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</si>
  <si>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</si>
  <si>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</si>
  <si>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</si>
  <si>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</si>
  <si>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</si>
  <si>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</si>
  <si>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</si>
  <si>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</si>
  <si>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</si>
  <si>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</si>
  <si>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</si>
  <si>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</si>
  <si>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</si>
  <si>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</si>
  <si>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</si>
  <si>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</si>
  <si>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</si>
  <si>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</si>
  <si>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</si>
  <si>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</si>
  <si>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</si>
  <si>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</si>
  <si>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</si>
  <si>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</si>
  <si>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</si>
  <si>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</si>
  <si>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</si>
  <si>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</si>
  <si>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</si>
  <si>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</si>
  <si>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</si>
  <si>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</si>
  <si>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</si>
  <si>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</si>
  <si>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</si>
  <si>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</si>
  <si>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</si>
  <si>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</si>
  <si>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</si>
  <si>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</si>
  <si>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</si>
  <si>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</si>
  <si>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</si>
  <si>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</si>
  <si>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</si>
  <si>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</si>
  <si>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</si>
  <si>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</si>
  <si>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</si>
  <si>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</si>
  <si>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</si>
  <si>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</si>
  <si>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</si>
  <si>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</si>
  <si>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</si>
  <si>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</si>
  <si>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</si>
  <si>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</si>
  <si>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</si>
  <si>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</si>
  <si>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</si>
  <si>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</si>
  <si>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</si>
  <si>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</si>
  <si>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</si>
  <si>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</si>
  <si>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</si>
  <si>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</si>
  <si>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</si>
  <si>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</si>
  <si>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</si>
  <si>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</si>
  <si>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</si>
  <si>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</si>
  <si>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</si>
  <si>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</si>
  <si>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</si>
  <si>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</si>
  <si>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</si>
  <si>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</si>
  <si>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</si>
  <si>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</si>
  <si>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</si>
  <si>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</si>
  <si>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</si>
  <si>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</si>
  <si>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</si>
  <si>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</si>
  <si>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</si>
  <si>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</si>
  <si>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</si>
  <si>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</si>
  <si>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</si>
  <si>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</si>
  <si>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</si>
  <si>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</si>
  <si>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</si>
  <si>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</si>
  <si>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</si>
  <si>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</si>
  <si>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</si>
  <si>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</si>
  <si>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</si>
  <si>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</si>
  <si>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</si>
  <si>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</si>
  <si>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</si>
  <si>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</si>
  <si>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</si>
  <si>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</si>
  <si>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</si>
  <si>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</si>
  <si>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</si>
  <si>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</si>
  <si>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</si>
  <si>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</si>
  <si>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</si>
  <si>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</si>
  <si>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</si>
  <si>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</si>
  <si>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</si>
  <si>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</si>
  <si>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</si>
  <si>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</si>
  <si>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</si>
  <si>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</si>
  <si>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</si>
  <si>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</si>
  <si>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</si>
  <si>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</si>
  <si>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</si>
  <si>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</si>
  <si>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</si>
  <si>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</si>
  <si>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</si>
  <si>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</si>
  <si>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</si>
  <si>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</si>
  <si>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</si>
  <si>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</si>
  <si>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</si>
  <si>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</si>
  <si>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</si>
  <si>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</si>
  <si>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</si>
  <si>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</si>
  <si>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</si>
  <si>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</si>
  <si>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</si>
  <si>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</si>
  <si>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</si>
  <si>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</si>
  <si>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</si>
  <si>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</si>
  <si>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</si>
  <si>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</si>
  <si>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</si>
  <si>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</si>
  <si>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</si>
  <si>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</si>
  <si>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</si>
  <si>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</si>
  <si>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</si>
  <si>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</si>
  <si>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</si>
  <si>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</si>
  <si>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</si>
  <si>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</si>
  <si>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</si>
  <si>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</si>
  <si>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</si>
  <si>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</si>
  <si>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</si>
  <si>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</si>
  <si>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</si>
  <si>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</si>
  <si>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</si>
  <si>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</si>
  <si>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</si>
  <si>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</si>
  <si>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</si>
  <si>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</si>
  <si>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</si>
  <si>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</si>
  <si>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</si>
  <si>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</si>
  <si>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</si>
  <si>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</si>
  <si>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</si>
  <si>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</si>
  <si>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</si>
  <si>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</si>
  <si>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</si>
  <si>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</si>
  <si>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</si>
  <si>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</si>
  <si>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</si>
  <si>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</si>
  <si>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</si>
  <si>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</si>
  <si>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</si>
  <si>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</si>
  <si>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</si>
  <si>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</si>
  <si>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</si>
  <si>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</si>
  <si>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</si>
  <si>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</si>
  <si>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</si>
  <si>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</si>
  <si>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</si>
  <si>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</si>
  <si>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</si>
  <si>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</si>
  <si>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</si>
  <si>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</si>
  <si>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</si>
  <si>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</si>
  <si>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</si>
  <si>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</si>
  <si>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</si>
  <si>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</si>
  <si>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</si>
  <si>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</si>
  <si>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</si>
  <si>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</si>
  <si>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</si>
  <si>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</si>
  <si>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</si>
  <si>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</si>
  <si>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</si>
  <si>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</si>
  <si>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</si>
  <si>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</si>
  <si>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</si>
  <si>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</si>
  <si>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</si>
  <si>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</si>
  <si>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</si>
  <si>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</si>
  <si>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</si>
  <si>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</si>
  <si>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</si>
  <si>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</si>
  <si>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</si>
  <si>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</si>
  <si>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</si>
  <si>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</si>
  <si>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</si>
  <si>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</si>
  <si>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</si>
  <si>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</si>
  <si>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</si>
  <si>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</si>
  <si>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</si>
  <si>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</si>
  <si>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</si>
  <si>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</si>
  <si>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</si>
  <si>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</si>
  <si>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</si>
  <si>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</si>
  <si>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</si>
  <si>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</si>
  <si>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</si>
  <si>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</si>
  <si>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</si>
  <si>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</si>
  <si>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</si>
  <si>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</si>
  <si>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</si>
  <si>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</si>
  <si>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</si>
  <si>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</si>
  <si>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</si>
  <si>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</si>
  <si>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</si>
  <si>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</si>
  <si>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</si>
  <si>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</si>
  <si>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</si>
  <si>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</si>
  <si>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</si>
  <si>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</si>
  <si>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</si>
  <si>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</si>
  <si>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</si>
  <si>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</si>
  <si>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</si>
  <si>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</si>
  <si>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</si>
  <si>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</si>
  <si>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</si>
  <si>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</si>
  <si>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</si>
  <si>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</si>
  <si>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</si>
  <si>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</si>
  <si>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</si>
  <si>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</si>
  <si>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</si>
  <si>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</si>
  <si>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</si>
  <si>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</si>
  <si>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</si>
  <si>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</si>
  <si>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</si>
  <si>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</si>
  <si>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</si>
  <si>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</si>
  <si>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</si>
  <si>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</si>
  <si>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</si>
  <si>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</si>
  <si>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</si>
  <si>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</si>
  <si>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</si>
  <si>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</si>
  <si>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</si>
  <si>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</si>
  <si>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</si>
  <si>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</si>
  <si>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</si>
  <si>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</si>
  <si>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</si>
  <si>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</si>
  <si>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</si>
  <si>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</si>
  <si>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</si>
  <si>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</si>
  <si>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</si>
  <si>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</si>
  <si>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</si>
  <si>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</si>
  <si>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</si>
  <si>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</si>
  <si>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</si>
  <si>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</si>
  <si>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</si>
  <si>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</si>
  <si>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</si>
  <si>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</si>
  <si>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</si>
  <si>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</si>
  <si>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</si>
  <si>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</si>
  <si>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</si>
  <si>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</si>
  <si>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</si>
  <si>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</si>
  <si>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</si>
  <si>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</si>
  <si>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</si>
  <si>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</si>
  <si>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</si>
  <si>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</si>
  <si>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</si>
  <si>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</si>
  <si>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</si>
  <si>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</si>
  <si>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</si>
  <si>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</si>
  <si>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</si>
  <si>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</si>
  <si>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</si>
  <si>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</si>
  <si>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</si>
  <si>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</si>
  <si>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</si>
  <si>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</si>
  <si>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</si>
  <si>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</si>
  <si>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</si>
  <si>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</si>
  <si>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</si>
  <si>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</si>
  <si>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</si>
  <si>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</si>
  <si>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</si>
  <si>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</si>
  <si>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</si>
  <si>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</si>
  <si>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</si>
  <si>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</si>
  <si>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</si>
  <si>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</si>
  <si>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</si>
  <si>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</si>
  <si>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</si>
  <si>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</si>
  <si>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</si>
  <si>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</si>
  <si>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</si>
  <si>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</si>
  <si>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</si>
  <si>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</si>
  <si>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</si>
  <si>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</si>
  <si>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</si>
  <si>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</si>
  <si>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</si>
  <si>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</si>
  <si>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</si>
  <si>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</si>
  <si>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</si>
  <si>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</si>
  <si>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</si>
  <si>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</si>
  <si>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</si>
  <si>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</si>
  <si>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</si>
  <si>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</si>
  <si>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</si>
  <si>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</si>
  <si>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</si>
  <si>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</si>
  <si>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</si>
  <si>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</si>
  <si>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</si>
  <si>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</si>
  <si>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</si>
  <si>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</si>
  <si>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</si>
  <si>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</si>
  <si>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</si>
  <si>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</si>
  <si>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</si>
  <si>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</si>
  <si>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</si>
  <si>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</si>
  <si>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</si>
  <si>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</si>
  <si>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</si>
  <si>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</si>
  <si>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</si>
  <si>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</si>
  <si>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</si>
  <si>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</si>
  <si>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</si>
  <si>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</si>
  <si>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</si>
  <si>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</si>
  <si>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</si>
  <si>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</si>
  <si>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</si>
  <si>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</si>
  <si>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</si>
  <si>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</si>
  <si>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</si>
  <si>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</si>
  <si>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</si>
  <si>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</si>
  <si>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</si>
  <si>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</si>
  <si>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</si>
  <si>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</si>
  <si>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</si>
  <si>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</si>
  <si>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</si>
  <si>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</si>
  <si>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</si>
  <si>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</si>
  <si>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</si>
  <si>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</si>
  <si>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</si>
  <si>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</si>
  <si>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</si>
  <si>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</si>
  <si>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</si>
  <si>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</si>
  <si>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</si>
  <si>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</si>
  <si>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</si>
  <si>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</si>
  <si>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</si>
  <si>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</si>
  <si>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</si>
  <si>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</si>
  <si>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</si>
  <si>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</si>
  <si>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</si>
  <si>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</si>
  <si>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</si>
  <si>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</si>
  <si>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</si>
  <si>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</si>
  <si>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</si>
  <si>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</si>
  <si>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</si>
  <si>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</si>
  <si>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</si>
  <si>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</si>
  <si>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</si>
  <si>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</si>
  <si>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</si>
  <si>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</si>
  <si>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</si>
  <si>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</si>
  <si>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</si>
  <si>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</si>
  <si>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</si>
  <si>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</si>
  <si>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</si>
  <si>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</si>
  <si>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</si>
  <si>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</si>
  <si>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</si>
  <si>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</si>
  <si>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</si>
  <si>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</si>
  <si>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</si>
  <si>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</si>
  <si>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</si>
  <si>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</si>
  <si>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</si>
  <si>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</si>
  <si>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</si>
  <si>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</si>
  <si>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</si>
  <si>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</si>
  <si>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</si>
  <si>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</si>
  <si>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</si>
  <si>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</si>
  <si>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</si>
  <si>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</si>
  <si>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</si>
  <si>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</si>
  <si>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</si>
  <si>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</si>
  <si>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</si>
  <si>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</si>
  <si>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</si>
  <si>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</si>
  <si>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</si>
  <si>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</si>
  <si>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</si>
  <si>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</si>
  <si>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</si>
  <si>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</si>
  <si>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</si>
  <si>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</si>
  <si>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</si>
  <si>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</si>
  <si>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</si>
  <si>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</si>
  <si>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</si>
  <si>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</si>
  <si>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</si>
  <si>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</si>
  <si>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</si>
  <si>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</si>
  <si>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</si>
  <si>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</si>
  <si>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</si>
  <si>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</si>
  <si>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</si>
  <si>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</si>
  <si>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</si>
  <si>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</si>
  <si>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</si>
  <si>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</si>
  <si>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</si>
  <si>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</si>
  <si>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</si>
  <si>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</si>
  <si>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</si>
  <si>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</si>
  <si>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</si>
  <si>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</si>
  <si>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</si>
  <si>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</si>
  <si>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</si>
  <si>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</si>
  <si>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</si>
  <si>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</si>
  <si>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</si>
  <si>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</si>
  <si>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</si>
  <si>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</si>
  <si>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</si>
  <si>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</si>
  <si>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</si>
  <si>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</si>
  <si>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</si>
  <si>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</si>
  <si>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</si>
  <si>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</si>
  <si>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</si>
  <si>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</si>
  <si>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</si>
  <si>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</si>
  <si>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</si>
  <si>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</si>
  <si>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</si>
  <si>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</si>
  <si>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</si>
  <si>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</si>
  <si>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</si>
  <si>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</si>
  <si>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</si>
  <si>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</si>
  <si>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</si>
  <si>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</si>
  <si>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</si>
  <si>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</si>
  <si>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</si>
  <si>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</si>
  <si>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</si>
  <si>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</si>
  <si>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</si>
  <si>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</si>
  <si>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</si>
  <si>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</si>
  <si>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</si>
  <si>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</si>
  <si>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</si>
  <si>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</si>
  <si>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</si>
  <si>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</si>
  <si>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</si>
  <si>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</si>
  <si>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</si>
  <si>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</si>
  <si>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</si>
  <si>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</si>
  <si>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</si>
  <si>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</si>
  <si>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</si>
  <si>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</si>
  <si>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</si>
  <si>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</si>
  <si>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</si>
  <si>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</si>
  <si>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</si>
  <si>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</si>
  <si>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</si>
  <si>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</si>
  <si>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</si>
  <si>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</si>
  <si>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</si>
  <si>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</si>
  <si>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</si>
  <si>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</si>
  <si>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</si>
  <si>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</si>
  <si>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</si>
  <si>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</si>
  <si>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</si>
  <si>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</si>
  <si>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</si>
  <si>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</si>
  <si>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</si>
  <si>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</si>
  <si>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</si>
  <si>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</si>
  <si>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</si>
  <si>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</si>
  <si>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</si>
  <si>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</si>
  <si>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</si>
  <si>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</si>
  <si>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</si>
  <si>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</si>
  <si>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</si>
  <si>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</si>
  <si>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</si>
  <si>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</si>
  <si>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</si>
  <si>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</si>
  <si>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</si>
  <si>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</si>
  <si>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</si>
  <si>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</si>
  <si>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</si>
  <si>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</si>
  <si>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</si>
  <si>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</si>
  <si>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</si>
  <si>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</si>
  <si>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</si>
  <si>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</si>
  <si>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</si>
  <si>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</si>
  <si>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</si>
  <si>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</si>
  <si>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</si>
  <si>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</si>
  <si>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</si>
  <si>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</si>
  <si>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</si>
  <si>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</si>
  <si>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</si>
  <si>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</si>
  <si>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</si>
  <si>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</si>
  <si>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</si>
  <si>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</si>
  <si>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</si>
  <si>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</si>
  <si>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</si>
  <si>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</si>
  <si>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</si>
  <si>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</si>
  <si>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</si>
  <si>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</si>
  <si>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</si>
  <si>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</si>
  <si>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</si>
  <si>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</si>
  <si>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</si>
  <si>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</si>
  <si>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</si>
  <si>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</si>
  <si>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</si>
  <si>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</si>
  <si>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</si>
  <si>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</si>
  <si>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</si>
  <si>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</si>
  <si>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</si>
  <si>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</si>
  <si>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</si>
  <si>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</si>
  <si>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</si>
  <si>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</si>
  <si>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</si>
  <si>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</si>
  <si>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</si>
  <si>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</si>
  <si>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</si>
  <si>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</si>
  <si>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</si>
  <si>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</si>
  <si>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</si>
  <si>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</si>
  <si>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</si>
  <si>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</si>
  <si>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</si>
  <si>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</si>
  <si>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</si>
  <si>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</si>
  <si>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</si>
  <si>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</si>
  <si>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</si>
  <si>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</si>
  <si>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</si>
  <si>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</si>
  <si>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</si>
  <si>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</si>
  <si>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</si>
  <si>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</si>
  <si>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</si>
  <si>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</si>
  <si>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</si>
  <si>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</si>
  <si>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</si>
  <si>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</si>
  <si>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</si>
  <si>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</si>
  <si>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</si>
  <si>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</si>
  <si>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</si>
  <si>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</si>
  <si>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</si>
  <si>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</si>
  <si>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</si>
  <si>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</si>
  <si>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</si>
  <si>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</si>
  <si>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</si>
  <si>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</si>
  <si>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</si>
  <si>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</si>
  <si>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</si>
  <si>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</si>
  <si>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</si>
  <si>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</si>
  <si>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</si>
  <si>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</si>
  <si>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</si>
  <si>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</si>
  <si>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</si>
  <si>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</si>
  <si>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</si>
  <si>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</si>
  <si>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</si>
  <si>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</si>
  <si>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</si>
  <si>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</si>
  <si>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</si>
  <si>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</si>
  <si>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</si>
  <si>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</si>
  <si>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</si>
  <si>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</si>
  <si>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</si>
  <si>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</si>
  <si>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</si>
  <si>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</si>
  <si>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</si>
  <si>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</si>
  <si>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</si>
  <si>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</si>
  <si>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</si>
  <si>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</si>
  <si>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</si>
  <si>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</si>
  <si>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</si>
  <si>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</si>
  <si>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</si>
  <si>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</si>
  <si>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</si>
  <si>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</si>
  <si>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</si>
  <si>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</si>
  <si>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</si>
  <si>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</si>
  <si>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</si>
  <si>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</si>
  <si>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</si>
  <si>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</si>
  <si>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</si>
  <si>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</si>
  <si>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</si>
  <si>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</si>
  <si>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</si>
  <si>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</si>
  <si>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</si>
  <si>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</si>
  <si>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</si>
  <si>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</si>
  <si>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</si>
  <si>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</si>
  <si>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</si>
  <si>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</si>
  <si>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</si>
  <si>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</si>
  <si>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</si>
  <si>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</si>
  <si>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</si>
  <si>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</si>
  <si>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</si>
  <si>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</si>
  <si>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</si>
  <si>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</si>
  <si>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</si>
  <si>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</si>
  <si>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</si>
  <si>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</si>
  <si>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</si>
  <si>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</si>
  <si>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</si>
  <si>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</si>
  <si>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</si>
  <si>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</si>
  <si>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</si>
  <si>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</si>
  <si>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</si>
  <si>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</si>
  <si>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</si>
  <si>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</si>
  <si>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</si>
  <si>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</si>
  <si>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</si>
  <si>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</si>
  <si>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</si>
  <si>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</si>
  <si>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</si>
  <si>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</si>
  <si>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</si>
  <si>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</si>
  <si>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</si>
  <si>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</si>
  <si>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</si>
  <si>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</si>
  <si>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</si>
  <si>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</si>
  <si>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</si>
  <si>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</si>
  <si>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</si>
  <si>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</si>
  <si>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</si>
  <si>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</si>
  <si>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</si>
  <si>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</si>
  <si>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</si>
  <si>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</si>
  <si>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</si>
  <si>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</si>
  <si>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</si>
  <si>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</si>
  <si>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</si>
  <si>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</si>
  <si>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</si>
  <si>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</si>
  <si>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</si>
  <si>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</si>
  <si>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</si>
  <si>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</si>
  <si>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</si>
  <si>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</si>
  <si>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</si>
  <si>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</si>
  <si>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</si>
  <si>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</si>
  <si>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</si>
  <si>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</si>
  <si>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</si>
  <si>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</si>
  <si>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</si>
  <si>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</si>
  <si>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</si>
  <si>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</si>
  <si>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</si>
  <si>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</si>
  <si>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</si>
  <si>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</si>
  <si>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</si>
  <si>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</si>
  <si>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</si>
  <si>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</si>
  <si>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</si>
  <si>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</si>
  <si>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</si>
  <si>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</si>
  <si>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</si>
  <si>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</si>
  <si>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</si>
  <si>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</si>
  <si>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</si>
  <si>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</si>
  <si>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</si>
  <si>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</si>
  <si>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</si>
  <si>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</si>
  <si>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</si>
  <si>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</si>
  <si>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</si>
  <si>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</si>
  <si>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</si>
  <si>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</si>
  <si>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</si>
  <si>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</si>
  <si>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</si>
  <si>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</si>
  <si>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</si>
  <si>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</si>
  <si>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</si>
  <si>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</si>
  <si>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</si>
  <si>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</si>
  <si>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</si>
  <si>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</si>
  <si>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</si>
  <si>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</si>
  <si>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</si>
  <si>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</si>
  <si>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</si>
  <si>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</si>
  <si>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</si>
  <si>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</si>
  <si>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</si>
  <si>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</si>
  <si>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</si>
  <si>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</si>
  <si>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</si>
  <si>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</si>
  <si>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</si>
  <si>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</si>
  <si>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</si>
  <si>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</si>
  <si>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</si>
  <si>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</si>
  <si>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</si>
  <si>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</si>
  <si>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</si>
  <si>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</si>
  <si>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</si>
  <si>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</si>
  <si>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</si>
  <si>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</si>
  <si>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</si>
  <si>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</si>
  <si>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</si>
  <si>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</si>
  <si>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</si>
  <si>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</si>
  <si>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</si>
  <si>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</si>
  <si>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</si>
  <si>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</si>
  <si>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</si>
  <si>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</si>
  <si>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</si>
  <si>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</si>
  <si>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</si>
  <si>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</si>
  <si>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</si>
  <si>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</si>
  <si>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</si>
  <si>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</si>
  <si>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</si>
  <si>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</si>
  <si>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</si>
  <si>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</si>
  <si>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</si>
  <si>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</si>
  <si>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</si>
  <si>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</si>
  <si>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</si>
  <si>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</si>
  <si>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</si>
  <si>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</si>
  <si>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</si>
  <si>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</si>
  <si>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</si>
  <si>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</si>
  <si>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</si>
  <si>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</si>
  <si>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</si>
  <si>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</si>
  <si>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</si>
  <si>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</si>
  <si>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</si>
  <si>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</si>
  <si>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</si>
  <si>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</si>
  <si>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</si>
  <si>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</si>
  <si>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</si>
  <si>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</si>
  <si>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</si>
  <si>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</si>
  <si>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</si>
  <si>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</si>
  <si>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</si>
  <si>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</si>
  <si>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</si>
  <si>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</si>
  <si>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</si>
  <si>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</si>
  <si>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</si>
  <si>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</si>
  <si>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</si>
  <si>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</si>
  <si>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</si>
  <si>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</si>
  <si>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</si>
  <si>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</si>
  <si>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</si>
  <si>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</si>
  <si>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</si>
  <si>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</si>
  <si>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</si>
  <si>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</si>
  <si>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</si>
  <si>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</si>
  <si>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</si>
  <si>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</si>
  <si>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</si>
  <si>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</si>
  <si>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</si>
  <si>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</si>
  <si>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</si>
  <si>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</si>
  <si>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</si>
  <si>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</si>
  <si>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</si>
  <si>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</si>
  <si>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</si>
  <si>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</si>
  <si>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</si>
  <si>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</si>
  <si>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</si>
  <si>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</si>
  <si>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</si>
  <si>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</si>
  <si>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</si>
  <si>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</si>
  <si>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</si>
  <si>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</si>
  <si>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</si>
  <si>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</si>
  <si>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</si>
  <si>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</si>
  <si>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</si>
  <si>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</si>
  <si>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</si>
  <si>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</si>
  <si>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</si>
  <si>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</si>
  <si>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</si>
  <si>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</si>
  <si>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</si>
  <si>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</si>
  <si>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</si>
  <si>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</si>
  <si>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</si>
  <si>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</si>
  <si>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</si>
  <si>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</si>
  <si>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</si>
  <si>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</si>
  <si>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</si>
  <si>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</si>
  <si>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</si>
  <si>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</si>
  <si>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</si>
  <si>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</si>
  <si>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</si>
  <si>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</si>
  <si>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</si>
  <si>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</si>
  <si>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</si>
  <si>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</si>
  <si>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</si>
  <si>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</si>
  <si>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</si>
  <si>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</si>
  <si>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</si>
  <si>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</si>
  <si>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</si>
  <si>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</si>
  <si>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</si>
  <si>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</si>
  <si>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</si>
  <si>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</si>
  <si>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</si>
  <si>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</si>
  <si>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</si>
  <si>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</si>
  <si>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</si>
  <si>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</si>
  <si>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</si>
  <si>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</si>
  <si>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</si>
  <si>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</si>
  <si>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</si>
  <si>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</si>
  <si>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</si>
  <si>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</si>
  <si>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</si>
  <si>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</si>
  <si>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</si>
  <si>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</si>
  <si>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</si>
  <si>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</si>
  <si>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</si>
  <si>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</si>
  <si>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</si>
  <si>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</si>
  <si>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</si>
  <si>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</si>
  <si>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</si>
  <si>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</si>
  <si>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</si>
  <si>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</si>
  <si>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</si>
  <si>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</si>
  <si>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</si>
  <si>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</si>
  <si>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</si>
  <si>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</si>
  <si>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</si>
  <si>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</si>
  <si>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</si>
  <si>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</si>
  <si>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</si>
  <si>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</si>
  <si>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</si>
  <si>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</si>
  <si>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</si>
  <si>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</si>
  <si>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</si>
  <si>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</si>
  <si>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</si>
  <si>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</si>
  <si>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</si>
  <si>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</si>
  <si>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</si>
  <si>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</si>
  <si>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</si>
  <si>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</si>
  <si>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</si>
  <si>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</si>
  <si>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</si>
  <si>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</si>
  <si>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</si>
  <si>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</si>
  <si>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</si>
  <si>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</si>
  <si>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</si>
  <si>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</si>
  <si>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</si>
  <si>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</si>
  <si>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</si>
  <si>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</si>
  <si>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</si>
  <si>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</si>
  <si>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</si>
  <si>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</si>
  <si>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</si>
  <si>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</si>
  <si>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</si>
  <si>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</si>
  <si>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</si>
  <si>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</si>
  <si>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</si>
  <si>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</si>
  <si>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</si>
  <si>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</si>
  <si>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</si>
  <si>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</si>
  <si>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</si>
  <si>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</si>
  <si>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</si>
  <si>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</si>
  <si>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</si>
  <si>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</si>
  <si>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</si>
  <si>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</si>
  <si>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</si>
  <si>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</si>
  <si>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</si>
  <si>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</si>
  <si>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</si>
  <si>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</si>
  <si>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</si>
  <si>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</si>
  <si>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</si>
  <si>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</si>
  <si>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</si>
  <si>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</si>
  <si>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</si>
  <si>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</si>
  <si>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</si>
  <si>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</si>
  <si>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</si>
  <si>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</si>
  <si>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</si>
  <si>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</si>
  <si>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</si>
  <si>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</si>
  <si>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</si>
  <si>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</si>
  <si>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</si>
  <si>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</si>
  <si>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</si>
  <si>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</si>
  <si>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</si>
  <si>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</si>
  <si>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</si>
  <si>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</si>
  <si>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</si>
  <si>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</si>
  <si>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</si>
  <si>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</si>
  <si>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</si>
  <si>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</si>
  <si>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</si>
  <si>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</si>
  <si>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</si>
  <si>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</si>
  <si>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</si>
  <si>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</si>
  <si>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</si>
  <si>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</si>
  <si>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</si>
  <si>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</si>
  <si>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</si>
  <si>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</si>
  <si>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</si>
  <si>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</si>
  <si>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</si>
  <si>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</si>
  <si>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</si>
  <si>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</si>
  <si>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</si>
  <si>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</si>
  <si>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</si>
  <si>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</si>
  <si>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</si>
  <si>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</si>
  <si>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</si>
  <si>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</si>
  <si>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</si>
  <si>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</si>
  <si>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</si>
  <si>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</si>
  <si>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</si>
  <si>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</si>
  <si>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</si>
  <si>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</si>
  <si>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</si>
  <si>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</si>
  <si>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</si>
  <si>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</si>
  <si>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</si>
  <si>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</si>
  <si>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</si>
  <si>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</si>
  <si>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</si>
  <si>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</si>
  <si>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</si>
  <si>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</si>
  <si>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</si>
  <si>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</si>
  <si>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</si>
  <si>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</si>
  <si>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</si>
  <si>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</si>
  <si>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</si>
  <si>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</si>
  <si>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</si>
  <si>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</si>
  <si>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</si>
  <si>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</si>
  <si>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</si>
  <si>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</si>
  <si>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</si>
  <si>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</si>
  <si>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</si>
  <si>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</si>
  <si>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</si>
  <si>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</si>
  <si>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</si>
  <si>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</si>
  <si>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</si>
  <si>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</si>
  <si>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</si>
  <si>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</si>
  <si>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</si>
  <si>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</si>
  <si>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</si>
  <si>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</si>
  <si>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</si>
  <si>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</si>
  <si>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</si>
  <si>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</si>
  <si>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</si>
  <si>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</si>
  <si>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</si>
  <si>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</si>
  <si>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</si>
  <si>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</si>
  <si>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</si>
  <si>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</si>
  <si>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</si>
  <si>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</si>
  <si>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</si>
  <si>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</si>
  <si>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</si>
  <si>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</si>
  <si>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</si>
  <si>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</si>
  <si>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</si>
  <si>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</si>
  <si>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</si>
  <si>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</si>
  <si>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</si>
  <si>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</si>
  <si>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</si>
  <si>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</si>
  <si>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</si>
  <si>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</si>
  <si>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</si>
  <si>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</si>
  <si>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</si>
  <si>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</si>
  <si>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</si>
  <si>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</si>
  <si>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</si>
  <si>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</si>
  <si>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</si>
  <si>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</si>
  <si>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</si>
  <si>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</si>
  <si>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</si>
  <si>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</si>
  <si>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</si>
  <si>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</si>
  <si>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</si>
  <si>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</si>
  <si>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</si>
  <si>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</si>
  <si>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</si>
  <si>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</si>
  <si>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</si>
  <si>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</si>
  <si>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</si>
  <si>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</si>
  <si>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</si>
  <si>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</si>
  <si>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</si>
  <si>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</si>
  <si>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</si>
  <si>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</si>
  <si>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</si>
  <si>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</si>
  <si>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</si>
  <si>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</si>
  <si>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</si>
  <si>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</si>
  <si>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</si>
  <si>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</si>
  <si>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</si>
  <si>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</si>
  <si>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</si>
  <si>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</si>
  <si>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</si>
  <si>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</si>
  <si>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</si>
  <si>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</si>
  <si>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</si>
  <si>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</si>
  <si>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</si>
  <si>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</si>
  <si>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</si>
  <si>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</si>
  <si>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</si>
  <si>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</si>
  <si>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</si>
  <si>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</si>
  <si>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</si>
  <si>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</si>
  <si>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</si>
  <si>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</si>
  <si>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</si>
  <si>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</si>
  <si>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</si>
  <si>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</si>
  <si>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</si>
  <si>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</si>
  <si>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</si>
  <si>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</si>
  <si>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</si>
  <si>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</si>
  <si>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</si>
  <si>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</si>
  <si>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</si>
  <si>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</si>
  <si>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</si>
  <si>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</si>
  <si>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</si>
  <si>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</si>
  <si>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</si>
  <si>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</si>
  <si>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</si>
  <si>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</si>
  <si>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</si>
  <si>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</si>
  <si>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</si>
  <si>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</si>
  <si>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</si>
  <si>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</si>
  <si>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</si>
  <si>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</si>
  <si>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</si>
  <si>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</si>
  <si>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</si>
  <si>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</si>
  <si>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</si>
  <si>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</si>
  <si>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</si>
  <si>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</si>
  <si>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</si>
  <si>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</si>
  <si>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</si>
  <si>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</si>
  <si>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</si>
  <si>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</si>
  <si>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</si>
  <si>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</si>
  <si>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</si>
  <si>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</si>
  <si>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</si>
  <si>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</si>
  <si>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</si>
  <si>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</si>
  <si>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</si>
  <si>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</si>
  <si>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</si>
  <si>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</si>
  <si>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</si>
  <si>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</si>
  <si>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</si>
  <si>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</si>
  <si>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</si>
  <si>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</si>
  <si>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</si>
  <si>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</si>
  <si>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</si>
  <si>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</si>
  <si>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</si>
  <si>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</si>
  <si>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</si>
  <si>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</si>
  <si>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</si>
  <si>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</si>
  <si>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</si>
  <si>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</si>
  <si>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</si>
  <si>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</si>
  <si>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</si>
  <si>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</si>
  <si>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</si>
  <si>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</si>
  <si>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</si>
  <si>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</si>
  <si>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</si>
  <si>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</si>
  <si>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</si>
  <si>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</si>
  <si>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</si>
  <si>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</si>
  <si>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</si>
  <si>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</si>
  <si>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</si>
  <si>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</si>
  <si>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</si>
  <si>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</si>
  <si>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</si>
  <si>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</si>
  <si>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</si>
  <si>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</si>
  <si>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</si>
  <si>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</si>
  <si>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</si>
  <si>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</si>
  <si>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</si>
  <si>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</si>
  <si>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</si>
  <si>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</si>
  <si>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</si>
  <si>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</si>
  <si>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</si>
  <si>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</si>
  <si>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</si>
  <si>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</si>
  <si>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</si>
  <si>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</si>
  <si>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</si>
  <si>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</si>
  <si>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</si>
  <si>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</si>
  <si>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</si>
  <si>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</si>
  <si>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</si>
  <si>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</si>
  <si>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</si>
  <si>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</si>
  <si>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</si>
  <si>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</si>
  <si>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</si>
  <si>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</si>
  <si>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</si>
  <si>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</si>
  <si>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</si>
  <si>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</si>
  <si>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</si>
  <si>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</si>
  <si>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</si>
  <si>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</si>
  <si>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</si>
  <si>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</si>
  <si>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</si>
  <si>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</si>
  <si>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</si>
  <si>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</si>
  <si>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</si>
  <si>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</si>
  <si>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</si>
  <si>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</si>
  <si>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</si>
  <si>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</si>
  <si>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</si>
  <si>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</si>
  <si>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</si>
  <si>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</si>
  <si>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</si>
  <si>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</si>
  <si>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</si>
  <si>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</si>
  <si>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</si>
  <si>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</si>
  <si>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</si>
  <si>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</si>
  <si>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</si>
  <si>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</si>
  <si>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</si>
  <si>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</si>
  <si>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</si>
  <si>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</si>
  <si>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</si>
  <si>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</si>
  <si>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</si>
  <si>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</si>
  <si>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</si>
  <si>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</si>
  <si>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</si>
  <si>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</si>
  <si>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</si>
  <si>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</si>
  <si>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</si>
  <si>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</si>
  <si>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</si>
  <si>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</si>
  <si>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</si>
  <si>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</si>
  <si>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</si>
  <si>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</si>
  <si>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</si>
  <si>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</si>
  <si>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</si>
  <si>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</si>
  <si>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</si>
  <si>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</si>
  <si>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</si>
  <si>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</si>
  <si>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</si>
  <si>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</si>
  <si>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</si>
  <si>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</si>
  <si>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</si>
  <si>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</si>
  <si>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</si>
  <si>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</si>
  <si>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</si>
  <si>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</si>
  <si>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</si>
  <si>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</si>
  <si>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</si>
  <si>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</si>
  <si>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</si>
  <si>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</si>
  <si>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</si>
  <si>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</si>
  <si>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</si>
  <si>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</si>
  <si>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</si>
  <si>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</si>
  <si>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</si>
  <si>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</si>
  <si>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</si>
  <si>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</si>
  <si>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</si>
  <si>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</si>
  <si>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</si>
  <si>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</si>
  <si>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</si>
  <si>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</si>
  <si>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</si>
  <si>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</si>
  <si>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</si>
  <si>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</si>
  <si>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</si>
  <si>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</si>
  <si>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</si>
  <si>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</si>
  <si>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</si>
  <si>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</si>
  <si>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</si>
  <si>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</si>
  <si>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</si>
  <si>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</si>
  <si>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</si>
  <si>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</si>
  <si>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</si>
  <si>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</si>
  <si>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</si>
  <si>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</si>
  <si>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</si>
  <si>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</si>
  <si>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</si>
  <si>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</si>
  <si>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</si>
  <si>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</si>
  <si>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</si>
  <si>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</si>
  <si>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</si>
  <si>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</si>
  <si>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</si>
  <si>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</si>
  <si>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</si>
  <si>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</si>
  <si>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</si>
  <si>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</si>
  <si>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</si>
  <si>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</si>
  <si>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</si>
  <si>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</si>
  <si>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</si>
  <si>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</si>
  <si>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</si>
  <si>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</si>
  <si>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</si>
  <si>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</si>
  <si>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</si>
  <si>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</si>
  <si>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</si>
  <si>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</si>
  <si>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</si>
  <si>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</si>
  <si>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</si>
  <si>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</si>
  <si>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</si>
  <si>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</si>
  <si>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</si>
  <si>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</si>
  <si>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</si>
  <si>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</si>
  <si>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</si>
  <si>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</si>
  <si>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</si>
  <si>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</si>
  <si>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</si>
  <si>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</si>
  <si>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</si>
  <si>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</si>
  <si>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</si>
  <si>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</si>
  <si>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</si>
  <si>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</si>
  <si>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</si>
  <si>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</si>
  <si>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</si>
  <si>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</si>
  <si>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</si>
  <si>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</si>
  <si>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</si>
  <si>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</si>
  <si>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</si>
  <si>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</si>
  <si>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</si>
  <si>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</si>
  <si>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</si>
  <si>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</si>
  <si>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</si>
  <si>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</si>
  <si>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</si>
  <si>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</si>
  <si>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</si>
  <si>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</si>
  <si>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</si>
  <si>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</si>
  <si>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</si>
  <si>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</si>
  <si>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</si>
  <si>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</si>
  <si>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</si>
  <si>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</si>
  <si>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</si>
  <si>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</si>
  <si>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</si>
  <si>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</si>
  <si>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</si>
  <si>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</si>
  <si>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</si>
  <si>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</si>
  <si>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</si>
  <si>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</si>
  <si>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</si>
  <si>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</si>
  <si>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</si>
  <si>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</si>
  <si>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</si>
  <si>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</si>
  <si>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</si>
  <si>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</si>
  <si>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</si>
  <si>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</si>
  <si>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</si>
  <si>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</si>
  <si>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</si>
  <si>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</si>
  <si>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</si>
  <si>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</si>
  <si>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</si>
  <si>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</si>
  <si>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</si>
  <si>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</si>
  <si>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</si>
  <si>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</si>
  <si>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</si>
  <si>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</si>
  <si>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</si>
  <si>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</si>
  <si>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</si>
  <si>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</si>
  <si>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</si>
  <si>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</si>
  <si>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</si>
  <si>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</si>
  <si>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</si>
  <si>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</si>
  <si>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</si>
  <si>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</si>
  <si>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</si>
  <si>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</si>
  <si>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</si>
  <si>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</si>
  <si>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</si>
  <si>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</si>
  <si>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</si>
  <si>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</si>
  <si>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</si>
  <si>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</si>
  <si>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</si>
  <si>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</si>
  <si>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</si>
  <si>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</si>
  <si>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</si>
  <si>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</si>
  <si>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</si>
  <si>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</si>
  <si>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</si>
  <si>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</si>
  <si>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</si>
  <si>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</si>
  <si>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</si>
  <si>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</si>
  <si>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</si>
  <si>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</si>
  <si>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</si>
  <si>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</si>
  <si>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</si>
  <si>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</si>
  <si>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</si>
  <si>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</si>
  <si>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</si>
  <si>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</si>
  <si>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</si>
  <si>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</si>
  <si>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</si>
  <si>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</si>
  <si>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</si>
  <si>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</si>
  <si>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</si>
  <si>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</si>
  <si>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</si>
  <si>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</si>
  <si>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</si>
  <si>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</si>
  <si>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</si>
  <si>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</si>
  <si>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</si>
  <si>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</si>
  <si>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</si>
  <si>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</si>
  <si>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</si>
  <si>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</si>
  <si>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</si>
  <si>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</si>
  <si>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</si>
  <si>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</si>
  <si>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</si>
  <si>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</si>
  <si>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</si>
  <si>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</si>
  <si>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</si>
  <si>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</si>
  <si>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</si>
  <si>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</si>
  <si>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</si>
  <si>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</si>
  <si>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</si>
  <si>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</si>
  <si>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</si>
  <si>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</si>
  <si>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</si>
  <si>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</si>
  <si>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</si>
  <si>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</si>
  <si>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</si>
  <si>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</si>
  <si>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</si>
  <si>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</si>
  <si>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</si>
  <si>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</si>
  <si>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</si>
  <si>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</si>
  <si>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</si>
  <si>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</si>
  <si>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</si>
  <si>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</si>
  <si>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</si>
  <si>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</si>
  <si>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</si>
  <si>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</si>
  <si>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</si>
  <si>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</si>
  <si>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</si>
  <si>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</si>
  <si>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</si>
  <si>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</si>
  <si>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</si>
  <si>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</si>
  <si>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</si>
  <si>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</si>
  <si>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</si>
  <si>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</si>
  <si>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</si>
  <si>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</si>
  <si>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</si>
  <si>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</si>
  <si>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</si>
  <si>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</si>
  <si>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</si>
  <si>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</si>
  <si>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</si>
  <si>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</si>
  <si>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</si>
  <si>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</si>
  <si>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</si>
  <si>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</si>
  <si>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</si>
  <si>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</si>
  <si>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</si>
  <si>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</si>
  <si>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</si>
  <si>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</si>
  <si>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</si>
  <si>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</si>
  <si>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</si>
  <si>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</si>
  <si>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</si>
  <si>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</si>
  <si>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</si>
  <si>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</si>
  <si>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</si>
  <si>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</si>
  <si>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</si>
  <si>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</si>
  <si>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</si>
  <si>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</si>
  <si>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</si>
  <si>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</si>
  <si>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</si>
  <si>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</si>
  <si>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</si>
  <si>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</si>
  <si>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</si>
  <si>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</si>
  <si>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</si>
  <si>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</si>
  <si>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</si>
  <si>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</si>
  <si>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</si>
  <si>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</si>
  <si>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</si>
  <si>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</si>
  <si>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</si>
  <si>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</si>
  <si>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</si>
  <si>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</si>
  <si>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</si>
  <si>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</si>
  <si>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</si>
  <si>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</si>
  <si>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</si>
  <si>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</si>
  <si>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</si>
  <si>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</si>
  <si>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</si>
  <si>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</si>
  <si>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</si>
  <si>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</si>
  <si>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</si>
  <si>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</si>
  <si>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</si>
  <si>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</si>
  <si>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</si>
  <si>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</si>
  <si>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</si>
  <si>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</si>
  <si>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</si>
  <si>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</si>
  <si>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</si>
  <si>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</si>
  <si>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</si>
  <si>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</si>
  <si>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</si>
  <si>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</si>
  <si>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</si>
  <si>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</si>
  <si>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</si>
  <si>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</si>
  <si>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</si>
  <si>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</si>
  <si>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</si>
  <si>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</si>
  <si>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</si>
  <si>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</si>
  <si>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</si>
  <si>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</si>
  <si>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</si>
  <si>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</si>
  <si>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</si>
  <si>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</si>
  <si>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</si>
  <si>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</si>
  <si>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</si>
  <si>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</si>
  <si>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</si>
  <si>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</si>
  <si>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</si>
  <si>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</si>
  <si>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</si>
  <si>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</si>
  <si>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</si>
  <si>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</si>
  <si>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</si>
  <si>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</si>
  <si>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</si>
  <si>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</si>
  <si>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</si>
  <si>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</si>
  <si>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</si>
  <si>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</si>
  <si>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</si>
  <si>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</si>
  <si>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</si>
  <si>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</si>
  <si>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</si>
  <si>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</si>
  <si>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</si>
  <si>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</si>
  <si>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</si>
  <si>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</si>
  <si>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</si>
  <si>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</si>
  <si>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</si>
  <si>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</si>
  <si>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</si>
  <si>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</si>
  <si>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</si>
  <si>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</si>
  <si>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</si>
  <si>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</si>
  <si>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</si>
  <si>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</si>
  <si>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</si>
  <si>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</si>
  <si>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</si>
  <si>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</si>
  <si>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</si>
  <si>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</si>
  <si>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</si>
  <si>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</si>
  <si>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</si>
  <si>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</si>
  <si>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</si>
  <si>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</si>
  <si>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</si>
  <si>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</si>
  <si>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</si>
  <si>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</si>
  <si>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</si>
  <si>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</si>
  <si>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</si>
  <si>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</si>
  <si>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</si>
  <si>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</si>
  <si>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</si>
  <si>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</si>
  <si>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</si>
  <si>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</si>
  <si>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</si>
  <si>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</si>
  <si>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</si>
  <si>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</si>
  <si>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</si>
  <si>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</si>
  <si>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</si>
  <si>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</si>
  <si>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</si>
  <si>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</si>
  <si>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</si>
  <si>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</si>
  <si>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</si>
  <si>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</si>
  <si>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</si>
  <si>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</si>
  <si>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</si>
  <si>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</si>
  <si>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</si>
  <si>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</si>
  <si>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</si>
  <si>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</si>
  <si>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</si>
  <si>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</si>
  <si>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</si>
  <si>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</si>
  <si>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</si>
  <si>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</si>
  <si>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</si>
  <si>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</si>
  <si>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</si>
  <si>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</si>
  <si>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</si>
  <si>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</si>
  <si>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</si>
  <si>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</si>
  <si>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</si>
  <si>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</si>
  <si>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</si>
  <si>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</si>
  <si>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</si>
  <si>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</si>
  <si>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</si>
  <si>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</si>
  <si>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</si>
  <si>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</si>
  <si>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</si>
  <si>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</si>
  <si>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</si>
  <si>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</si>
  <si>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</si>
  <si>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</si>
  <si>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</si>
  <si>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</si>
  <si>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</si>
  <si>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</si>
  <si>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</si>
  <si>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</si>
  <si>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</si>
  <si>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</si>
  <si>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</si>
  <si>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</si>
  <si>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</si>
  <si>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</si>
  <si>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</si>
  <si>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</si>
  <si>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</si>
  <si>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</si>
  <si>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</si>
  <si>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</si>
  <si>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</si>
  <si>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</si>
  <si>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</si>
  <si>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</si>
  <si>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</si>
  <si>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</si>
  <si>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</si>
  <si>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</si>
  <si>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</si>
  <si>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</si>
  <si>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</si>
  <si>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</si>
  <si>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</si>
  <si>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</si>
  <si>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</si>
  <si>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</si>
  <si>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</si>
  <si>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</si>
  <si>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</si>
  <si>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</si>
  <si>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</si>
  <si>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</si>
  <si>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</si>
  <si>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</si>
  <si>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</si>
  <si>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</si>
  <si>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</si>
  <si>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</si>
  <si>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</si>
  <si>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</si>
  <si>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</si>
  <si>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</si>
  <si>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</si>
  <si>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</si>
  <si>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</si>
  <si>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</si>
  <si>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</si>
  <si>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</si>
  <si>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</si>
  <si>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</si>
  <si>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</si>
  <si>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</si>
  <si>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</si>
  <si>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</si>
  <si>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</si>
  <si>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</si>
  <si>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</si>
  <si>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</si>
  <si>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</si>
  <si>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</si>
  <si>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</si>
  <si>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</si>
  <si>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</si>
  <si>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</si>
  <si>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</si>
  <si>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</si>
  <si>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</si>
  <si>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</si>
  <si>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</si>
  <si>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</si>
  <si>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</si>
  <si>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</si>
  <si>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</si>
  <si>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</si>
  <si>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</si>
  <si>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</si>
  <si>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</si>
  <si>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</si>
  <si>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</si>
  <si>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</si>
  <si>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</si>
  <si>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</si>
  <si>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</si>
  <si>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</si>
  <si>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</si>
  <si>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</si>
  <si>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</si>
  <si>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</si>
  <si>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</si>
  <si>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</si>
  <si>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</si>
  <si>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</si>
  <si>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</si>
  <si>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</si>
  <si>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</si>
  <si>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</si>
  <si>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</si>
  <si>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</si>
  <si>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</si>
  <si>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</si>
  <si>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</si>
  <si>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</si>
  <si>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</si>
  <si>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</si>
  <si>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</si>
  <si>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</si>
  <si>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</si>
  <si>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</si>
  <si>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</si>
  <si>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</si>
  <si>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</si>
  <si>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</si>
  <si>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</si>
  <si>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</si>
  <si>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</si>
  <si>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</si>
  <si>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</si>
  <si>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</si>
  <si>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</si>
  <si>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</si>
  <si>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</si>
  <si>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</si>
  <si>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</si>
  <si>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</si>
  <si>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</si>
  <si>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</si>
  <si>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</si>
  <si>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</si>
  <si>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</si>
  <si>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</si>
  <si>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</si>
  <si>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</si>
  <si>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</si>
  <si>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</si>
  <si>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</si>
  <si>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</si>
  <si>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</si>
  <si>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</si>
  <si>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</si>
  <si>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</si>
  <si>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</si>
  <si>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</si>
  <si>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</si>
  <si>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</si>
  <si>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</si>
  <si>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</si>
  <si>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</si>
  <si>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</si>
  <si>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</si>
  <si>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</si>
  <si>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</si>
  <si>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</si>
  <si>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</si>
  <si>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</si>
  <si>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</si>
  <si>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</si>
  <si>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</si>
  <si>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</si>
  <si>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</si>
  <si>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</si>
  <si>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</si>
  <si>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</si>
  <si>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</si>
  <si>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</si>
  <si>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</si>
  <si>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</si>
  <si>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</si>
  <si>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</si>
  <si>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</si>
  <si>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</si>
  <si>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</si>
  <si>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</si>
  <si>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</si>
  <si>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</si>
  <si>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</si>
  <si>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</si>
  <si>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</si>
  <si>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</si>
  <si>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</si>
  <si>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</si>
  <si>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</si>
  <si>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</si>
  <si>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</si>
  <si>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</si>
  <si>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</si>
  <si>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</si>
  <si>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</si>
  <si>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</si>
  <si>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</si>
  <si>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</si>
  <si>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</si>
  <si>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</si>
  <si>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</si>
  <si>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</si>
  <si>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</si>
  <si>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</si>
  <si>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</si>
  <si>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</si>
  <si>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</si>
  <si>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</si>
  <si>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</si>
  <si>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</si>
  <si>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</si>
  <si>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</si>
  <si>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</si>
  <si>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</si>
  <si>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</si>
  <si>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</si>
  <si>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</si>
  <si>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</si>
  <si>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</si>
  <si>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</si>
  <si>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</si>
  <si>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</si>
  <si>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</si>
  <si>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</si>
  <si>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</si>
  <si>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</si>
  <si>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</si>
  <si>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</si>
  <si>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</si>
  <si>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</si>
  <si>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</si>
  <si>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</si>
  <si>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</si>
  <si>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</si>
  <si>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</si>
  <si>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</si>
  <si>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</si>
  <si>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</si>
  <si>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</si>
  <si>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</si>
  <si>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</si>
  <si>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</si>
  <si>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</si>
  <si>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</si>
  <si>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</si>
  <si>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</si>
  <si>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</si>
  <si>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</si>
  <si>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</si>
  <si>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</si>
  <si>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</si>
  <si>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</si>
  <si>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</si>
  <si>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</si>
  <si>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</si>
  <si>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</si>
  <si>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</si>
  <si>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</si>
  <si>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</si>
  <si>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</si>
  <si>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</si>
  <si>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</si>
  <si>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</si>
  <si>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</si>
  <si>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</si>
  <si>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</si>
  <si>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</si>
  <si>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</si>
  <si>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</si>
  <si>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</si>
  <si>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</si>
  <si>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</si>
  <si>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</si>
  <si>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</si>
  <si>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</si>
  <si>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</si>
  <si>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</si>
  <si>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</si>
  <si>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</si>
  <si>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</si>
  <si>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</si>
  <si>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</si>
  <si>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</si>
  <si>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</si>
  <si>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</si>
  <si>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</si>
  <si>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</si>
  <si>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</si>
  <si>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</si>
  <si>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</si>
  <si>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</si>
  <si>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</si>
  <si>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</si>
  <si>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</si>
  <si>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</si>
  <si>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</si>
  <si>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</si>
  <si>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</si>
  <si>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</si>
  <si>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</si>
  <si>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</si>
  <si>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</si>
  <si>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</si>
  <si>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</si>
  <si>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</si>
  <si>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</si>
  <si>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</si>
  <si>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</si>
  <si>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</si>
  <si>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</si>
  <si>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</si>
  <si>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</si>
  <si>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</si>
  <si>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</si>
  <si>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</si>
  <si>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</si>
  <si>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</si>
  <si>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</si>
  <si>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</si>
  <si>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</si>
  <si>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</si>
  <si>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</si>
  <si>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</si>
  <si>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</si>
  <si>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</si>
  <si>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</si>
  <si>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</si>
  <si>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</si>
  <si>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</si>
  <si>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</si>
  <si>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</si>
  <si>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</si>
  <si>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</si>
  <si>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</si>
  <si>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</si>
  <si>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</si>
  <si>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</si>
  <si>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</si>
  <si>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</si>
  <si>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</si>
  <si>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</si>
  <si>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</si>
  <si>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</si>
  <si>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</si>
  <si>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</si>
  <si>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</si>
  <si>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</si>
  <si>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</si>
  <si>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</si>
  <si>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</si>
  <si>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</si>
  <si>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</si>
  <si>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</si>
  <si>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</si>
  <si>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</si>
  <si>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</si>
  <si>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</si>
  <si>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</si>
  <si>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</si>
  <si>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</si>
  <si>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</si>
  <si>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</si>
  <si>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</si>
  <si>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</si>
  <si>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</si>
  <si>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</si>
  <si>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</si>
  <si>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</si>
  <si>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</si>
  <si>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</si>
  <si>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</si>
  <si>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</si>
  <si>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</si>
  <si>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</si>
  <si>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</si>
  <si>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</si>
  <si>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</si>
  <si>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</si>
  <si>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</si>
  <si>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</si>
  <si>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</si>
  <si>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</si>
  <si>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</si>
  <si>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</si>
  <si>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</si>
  <si>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</si>
  <si>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</si>
  <si>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</si>
  <si>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</si>
  <si>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</si>
  <si>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</si>
  <si>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</si>
  <si>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</si>
  <si>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</si>
  <si>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</si>
  <si>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</si>
  <si>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</si>
  <si>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</si>
  <si>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</si>
  <si>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</si>
  <si>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</si>
  <si>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</si>
  <si>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</si>
  <si>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</si>
  <si>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</si>
  <si>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</si>
  <si>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</si>
  <si>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</si>
  <si>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</si>
  <si>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</si>
  <si>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</si>
  <si>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</si>
  <si>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</si>
  <si>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</si>
  <si>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</si>
  <si>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</si>
  <si>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</si>
  <si>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</si>
  <si>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</si>
  <si>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</si>
  <si>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</si>
  <si>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</si>
  <si>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</si>
  <si>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</si>
  <si>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</si>
  <si>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</si>
  <si>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</si>
  <si>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</si>
  <si>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</si>
  <si>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</si>
  <si>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</si>
  <si>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</si>
  <si>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</si>
  <si>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</si>
  <si>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</si>
  <si>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</si>
  <si>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</si>
  <si>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</si>
  <si>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</si>
  <si>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</si>
  <si>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</si>
  <si>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</si>
  <si>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</si>
  <si>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</si>
  <si>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</si>
  <si>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</si>
  <si>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</si>
  <si>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</si>
  <si>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</si>
  <si>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</si>
  <si>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</si>
  <si>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</si>
  <si>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</si>
  <si>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</si>
  <si>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</si>
  <si>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</si>
  <si>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</si>
  <si>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</si>
  <si>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</si>
  <si>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</si>
  <si>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</si>
  <si>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</si>
  <si>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</si>
  <si>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</si>
  <si>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</si>
  <si>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</si>
  <si>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</si>
  <si>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</si>
  <si>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</si>
  <si>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</si>
  <si>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</si>
  <si>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</si>
  <si>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</si>
  <si>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</si>
  <si>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</si>
  <si>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</si>
  <si>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</si>
  <si>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</si>
  <si>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</si>
  <si>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</si>
  <si>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</si>
  <si>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</si>
  <si>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</si>
  <si>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</si>
  <si>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</si>
  <si>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</si>
  <si>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</si>
  <si>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</si>
  <si>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</si>
  <si>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</si>
  <si>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</si>
  <si>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</si>
  <si>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</si>
  <si>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</si>
  <si>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</si>
  <si>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</si>
  <si>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</si>
  <si>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</si>
  <si>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</si>
  <si>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</si>
  <si>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</si>
  <si>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</si>
  <si>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</si>
  <si>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</si>
  <si>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</si>
  <si>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</si>
  <si>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</si>
  <si>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</si>
  <si>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</si>
  <si>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</si>
  <si>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</si>
  <si>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</si>
  <si>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</si>
  <si>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</si>
  <si>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</si>
  <si>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</si>
  <si>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</si>
  <si>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</si>
  <si>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</si>
  <si>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</si>
  <si>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</si>
  <si>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</si>
  <si>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</si>
  <si>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</si>
  <si>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</si>
  <si>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</si>
  <si>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</si>
  <si>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</si>
  <si>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</si>
  <si>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</si>
  <si>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</si>
  <si>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</si>
  <si>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</si>
  <si>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</si>
  <si>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</si>
  <si>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</si>
  <si>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</si>
  <si>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</si>
  <si>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</si>
  <si>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</si>
  <si>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</si>
  <si>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</si>
  <si>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</si>
  <si>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</si>
  <si>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</si>
  <si>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</si>
  <si>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</si>
  <si>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</si>
  <si>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</si>
  <si>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</si>
  <si>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</si>
  <si>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</si>
  <si>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</si>
  <si>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</si>
  <si>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</si>
  <si>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</si>
  <si>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</si>
  <si>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</si>
  <si>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</si>
  <si>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</si>
  <si>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</si>
  <si>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</si>
  <si>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</si>
  <si>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</si>
  <si>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</si>
  <si>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</si>
  <si>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</si>
  <si>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</si>
  <si>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</si>
  <si>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</si>
  <si>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</si>
  <si>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</si>
  <si>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</si>
  <si>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</si>
  <si>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</si>
  <si>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</si>
  <si>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</si>
  <si>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</si>
  <si>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</si>
  <si>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</si>
  <si>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</si>
  <si>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</si>
  <si>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</si>
  <si>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</si>
  <si>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</si>
  <si>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</si>
  <si>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</si>
  <si>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</si>
  <si>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</si>
  <si>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</si>
  <si>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</si>
  <si>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</si>
  <si>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</si>
  <si>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</si>
  <si>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</si>
  <si>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</si>
  <si>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</si>
  <si>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</si>
  <si>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</si>
  <si>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</si>
  <si>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</si>
  <si>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</si>
  <si>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</si>
  <si>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</si>
  <si>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</si>
  <si>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</si>
  <si>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</si>
  <si>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</si>
  <si>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</si>
  <si>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</si>
  <si>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</si>
  <si>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</si>
  <si>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</si>
  <si>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</si>
  <si>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</si>
  <si>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</si>
  <si>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</si>
  <si>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</si>
  <si>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</si>
  <si>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</si>
  <si>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</si>
  <si>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</si>
  <si>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</si>
  <si>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</si>
  <si>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</si>
  <si>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</si>
  <si>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</si>
  <si>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</si>
  <si>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</si>
  <si>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</si>
  <si>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</si>
  <si>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</si>
  <si>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</si>
  <si>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</si>
  <si>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</si>
  <si>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</si>
  <si>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</si>
  <si>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</si>
  <si>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</si>
  <si>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</si>
  <si>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</si>
  <si>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</si>
  <si>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</si>
  <si>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</si>
  <si>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</si>
  <si>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</si>
  <si>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</si>
  <si>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</si>
  <si>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</si>
  <si>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</si>
  <si>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</si>
  <si>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</si>
  <si>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</si>
  <si>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</si>
  <si>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</si>
  <si>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</si>
  <si>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</si>
  <si>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</si>
  <si>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</si>
  <si>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</si>
  <si>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</si>
  <si>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</si>
  <si>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</si>
  <si>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</si>
  <si>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</si>
  <si>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</si>
  <si>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</si>
  <si>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</si>
  <si>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</si>
  <si>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</si>
  <si>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</si>
  <si>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</si>
  <si>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</si>
  <si>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</si>
  <si>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</si>
  <si>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</si>
  <si>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</si>
  <si>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</si>
  <si>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</si>
  <si>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</si>
  <si>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</si>
  <si>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</si>
  <si>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</si>
  <si>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</si>
  <si>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</si>
  <si>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</si>
  <si>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</si>
  <si>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</si>
  <si>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</si>
  <si>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</si>
  <si>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</si>
  <si>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</si>
  <si>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</si>
  <si>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</si>
  <si>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</si>
  <si>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</si>
  <si>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</si>
  <si>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</si>
  <si>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</si>
  <si>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</si>
  <si>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</si>
  <si>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</si>
  <si>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</si>
  <si>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</si>
  <si>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</si>
  <si>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</si>
  <si>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</si>
  <si>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</si>
  <si>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</si>
  <si>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</si>
  <si>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</si>
  <si>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</si>
  <si>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</si>
  <si>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</si>
  <si>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</si>
  <si>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</si>
  <si>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</si>
  <si>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</si>
  <si>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</si>
  <si>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</si>
  <si>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</si>
  <si>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</si>
  <si>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</si>
  <si>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</si>
  <si>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</si>
  <si>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</si>
  <si>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</si>
  <si>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</si>
  <si>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</si>
  <si>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</si>
  <si>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</si>
  <si>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</si>
  <si>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</si>
  <si>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</si>
  <si>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</si>
  <si>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</si>
  <si>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</si>
  <si>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</si>
  <si>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</si>
  <si>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</si>
  <si>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</si>
  <si>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</si>
  <si>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</si>
  <si>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</si>
  <si>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</si>
  <si>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</si>
  <si>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</si>
  <si>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</si>
  <si>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</si>
  <si>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</si>
  <si>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</si>
  <si>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</si>
  <si>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</si>
  <si>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</si>
  <si>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</si>
  <si>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</si>
  <si>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</si>
  <si>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</si>
  <si>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</si>
  <si>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</si>
  <si>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</si>
  <si>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</si>
  <si>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</si>
  <si>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</si>
  <si>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</si>
  <si>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</si>
  <si>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</si>
  <si>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</si>
  <si>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</si>
  <si>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</si>
  <si>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</si>
  <si>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</si>
  <si>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</si>
  <si>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</si>
  <si>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</si>
  <si>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</si>
  <si>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</si>
  <si>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</si>
  <si>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</si>
  <si>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</si>
  <si>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</si>
  <si>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</si>
  <si>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</si>
  <si>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</si>
  <si>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</si>
  <si>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</si>
  <si>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</si>
  <si>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</si>
  <si>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</si>
  <si>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</si>
  <si>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</si>
  <si>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</si>
  <si>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</si>
  <si>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</si>
  <si>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</si>
  <si>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</si>
  <si>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</si>
  <si>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</si>
  <si>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</si>
  <si>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</si>
  <si>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</si>
  <si>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</si>
  <si>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</si>
  <si>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</si>
  <si>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</si>
  <si>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</si>
  <si>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</si>
  <si>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</si>
  <si>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</si>
  <si>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</si>
  <si>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</si>
  <si>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</si>
  <si>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</si>
  <si>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</si>
  <si>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</si>
  <si>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</si>
  <si>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</si>
  <si>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</si>
  <si>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</si>
  <si>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</si>
  <si>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</si>
  <si>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</si>
  <si>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</si>
  <si>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</si>
  <si>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</si>
  <si>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</si>
  <si>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</si>
  <si>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</si>
  <si>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</si>
  <si>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</si>
  <si>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</si>
  <si>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</si>
  <si>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</si>
  <si>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</si>
  <si>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</si>
  <si>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</si>
  <si>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</si>
  <si>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</si>
  <si>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</si>
  <si>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</si>
  <si>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</si>
  <si>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</si>
  <si>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</si>
  <si>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</si>
  <si>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</si>
  <si>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</si>
  <si>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</si>
  <si>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</si>
  <si>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</si>
  <si>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</si>
  <si>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</si>
  <si>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</si>
  <si>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</si>
  <si>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</si>
  <si>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</si>
  <si>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</si>
  <si>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</si>
  <si>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</si>
  <si>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</si>
  <si>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</si>
  <si>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</si>
  <si>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</si>
  <si>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</si>
  <si>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</si>
  <si>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</si>
  <si>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</si>
  <si>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</si>
  <si>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</si>
  <si>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</si>
  <si>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</si>
  <si>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</si>
  <si>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</si>
  <si>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</si>
  <si>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</si>
  <si>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</si>
  <si>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</si>
  <si>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</si>
  <si>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</si>
  <si>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</si>
  <si>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</si>
  <si>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</si>
  <si>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</si>
  <si>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</si>
  <si>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</si>
  <si>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</si>
  <si>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</si>
  <si>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</si>
  <si>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</si>
  <si>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</si>
  <si>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</si>
  <si>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</si>
  <si>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</si>
  <si>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</si>
  <si>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</si>
  <si>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</si>
  <si>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</si>
  <si>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</si>
  <si>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</si>
  <si>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</si>
  <si>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</si>
  <si>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</si>
  <si>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</si>
  <si>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</si>
  <si>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</si>
  <si>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</si>
  <si>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</si>
  <si>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</si>
  <si>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</si>
  <si>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</si>
  <si>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</si>
  <si>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</si>
  <si>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</si>
  <si>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</si>
  <si>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</si>
  <si>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</si>
  <si>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</si>
  <si>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</si>
  <si>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</si>
  <si>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</si>
  <si>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</si>
  <si>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</si>
  <si>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</si>
  <si>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</si>
  <si>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</si>
  <si>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</si>
  <si>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</si>
  <si>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</si>
  <si>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</si>
  <si>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</si>
  <si>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</si>
  <si>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</si>
  <si>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</si>
  <si>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</si>
  <si>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</si>
  <si>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</si>
  <si>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</si>
  <si>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</si>
  <si>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</si>
  <si>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</si>
  <si>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</si>
  <si>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</si>
  <si>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</si>
  <si>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</si>
  <si>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</si>
  <si>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</si>
  <si>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</si>
  <si>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</si>
  <si>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</si>
  <si>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</si>
  <si>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</si>
  <si>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</si>
  <si>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</si>
  <si>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</si>
  <si>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</si>
  <si>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</si>
  <si>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</si>
  <si>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</si>
  <si>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</si>
  <si>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</si>
  <si>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</si>
  <si>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</si>
  <si>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</si>
  <si>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</si>
  <si>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</si>
  <si>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</si>
  <si>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</si>
  <si>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</si>
  <si>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</si>
  <si>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</si>
  <si>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</si>
  <si>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</si>
  <si>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</si>
  <si>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</si>
  <si>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</si>
  <si>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</si>
  <si>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</si>
  <si>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</si>
  <si>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</si>
  <si>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</si>
  <si>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</si>
  <si>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</si>
  <si>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</si>
  <si>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</si>
  <si>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</si>
  <si>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</si>
  <si>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</si>
  <si>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</si>
  <si>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</si>
  <si>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</si>
  <si>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</si>
  <si>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</si>
  <si>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</si>
  <si>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</si>
  <si>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</si>
  <si>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</si>
  <si>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</si>
  <si>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</si>
  <si>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</si>
  <si>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</si>
  <si>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</si>
  <si>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</si>
  <si>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</si>
  <si>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</si>
  <si>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</si>
  <si>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</si>
  <si>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</si>
  <si>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</si>
  <si>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</si>
  <si>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</si>
  <si>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</si>
  <si>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</si>
  <si>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</si>
  <si>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</si>
  <si>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</si>
  <si>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</si>
  <si>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</si>
  <si>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</si>
  <si>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</si>
  <si>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</si>
  <si>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</si>
  <si>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</si>
  <si>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</si>
  <si>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</si>
  <si>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</si>
  <si>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</si>
  <si>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</si>
  <si>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</si>
  <si>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</si>
  <si>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</si>
  <si>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</si>
  <si>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</si>
  <si>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</si>
  <si>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</si>
  <si>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</si>
  <si>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</si>
  <si>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</si>
  <si>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</si>
  <si>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</si>
  <si>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</si>
  <si>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</si>
  <si>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</si>
  <si>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</si>
  <si>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</si>
  <si>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</si>
  <si>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</si>
  <si>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</si>
  <si>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</si>
  <si>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</si>
  <si>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</si>
  <si>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</si>
  <si>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</si>
  <si>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</si>
  <si>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</si>
  <si>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</si>
  <si>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</si>
  <si>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</si>
  <si>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</si>
  <si>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</si>
  <si>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</si>
  <si>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</si>
  <si>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</si>
  <si>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</si>
  <si>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</si>
  <si>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</si>
  <si>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</si>
  <si>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</si>
  <si>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</si>
  <si>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</si>
  <si>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</si>
  <si>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</si>
  <si>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</si>
  <si>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</si>
  <si>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</si>
  <si>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</si>
  <si>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</si>
  <si>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</si>
  <si>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</si>
  <si>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</si>
  <si>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</si>
  <si>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</si>
  <si>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</si>
  <si>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</si>
  <si>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</si>
  <si>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</si>
  <si>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</si>
  <si>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</si>
  <si>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</si>
  <si>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</si>
  <si>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</si>
  <si>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</si>
  <si>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</si>
  <si>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</si>
  <si>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</si>
  <si>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</si>
  <si>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</si>
  <si>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</si>
  <si>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</si>
  <si>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</si>
  <si>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</si>
  <si>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</si>
  <si>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</si>
  <si>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</si>
  <si>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</si>
  <si>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</si>
  <si>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</si>
  <si>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</si>
  <si>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</si>
  <si>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</si>
  <si>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</si>
  <si>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</si>
  <si>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</si>
  <si>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</si>
  <si>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</si>
  <si>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</si>
  <si>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</si>
  <si>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</si>
  <si>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</si>
  <si>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</si>
  <si>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</si>
  <si>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</si>
  <si>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</si>
  <si>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</si>
  <si>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</si>
  <si>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</si>
  <si>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</si>
  <si>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</si>
  <si>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</si>
  <si>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</si>
  <si>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</si>
  <si>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</si>
  <si>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</si>
  <si>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</si>
  <si>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</si>
  <si>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</si>
  <si>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</si>
  <si>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</si>
  <si>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</si>
  <si>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</si>
  <si>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</si>
  <si>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</si>
  <si>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</si>
  <si>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</si>
  <si>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</si>
  <si>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</si>
  <si>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</si>
  <si>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</si>
  <si>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</si>
  <si>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</si>
  <si>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</si>
  <si>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</si>
  <si>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</si>
  <si>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</si>
  <si>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</si>
  <si>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</si>
  <si>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</si>
  <si>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</si>
  <si>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</si>
  <si>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</si>
  <si>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</si>
  <si>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</si>
  <si>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</si>
  <si>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</si>
  <si>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</si>
  <si>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</si>
  <si>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</si>
  <si>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</si>
  <si>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</si>
  <si>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</si>
  <si>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</si>
  <si>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</si>
  <si>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</si>
  <si>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</si>
  <si>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</si>
  <si>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</si>
  <si>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</si>
  <si>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</si>
  <si>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</si>
  <si>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</si>
  <si>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</si>
  <si>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</si>
  <si>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</si>
  <si>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</si>
  <si>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</si>
  <si>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</si>
  <si>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</si>
  <si>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</si>
  <si>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</si>
  <si>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</si>
  <si>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</si>
  <si>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</si>
  <si>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</si>
  <si>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</si>
  <si>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</si>
  <si>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</si>
  <si>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</si>
  <si>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</si>
  <si>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</si>
  <si>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</si>
  <si>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</si>
  <si>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</si>
  <si>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</si>
  <si>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</si>
  <si>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</si>
  <si>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</si>
  <si>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</si>
  <si>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</si>
  <si>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</si>
  <si>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</si>
  <si>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</si>
  <si>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</si>
  <si>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</si>
  <si>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</si>
  <si>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</si>
  <si>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</si>
  <si>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</si>
  <si>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</si>
  <si>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</si>
  <si>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</si>
  <si>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</si>
  <si>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</si>
  <si>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</si>
  <si>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</si>
  <si>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</si>
  <si>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</si>
  <si>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</si>
  <si>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</si>
  <si>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</si>
  <si>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</si>
  <si>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</si>
  <si>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</si>
  <si>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</si>
  <si>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</si>
  <si>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</si>
  <si>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</si>
  <si>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</si>
  <si>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</si>
  <si>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</si>
  <si>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</si>
  <si>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</si>
  <si>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</si>
  <si>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</si>
  <si>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</si>
  <si>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</si>
  <si>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</si>
  <si>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</si>
  <si>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</si>
  <si>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</si>
  <si>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</si>
  <si>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</si>
  <si>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</si>
  <si>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</si>
  <si>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</si>
  <si>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</si>
  <si>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</si>
  <si>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</si>
  <si>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</si>
  <si>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</si>
  <si>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</si>
  <si>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</si>
  <si>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</si>
  <si>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</si>
  <si>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</si>
  <si>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</si>
  <si>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</si>
  <si>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</si>
  <si>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</si>
  <si>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</si>
  <si>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</si>
  <si>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</si>
  <si>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</si>
  <si>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</si>
  <si>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</si>
  <si>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</si>
  <si>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</si>
  <si>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</si>
  <si>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</si>
  <si>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</si>
  <si>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</si>
  <si>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</si>
  <si>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</si>
  <si>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</si>
  <si>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</si>
  <si>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</si>
  <si>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</si>
  <si>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</si>
  <si>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</si>
  <si>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</si>
  <si>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</si>
  <si>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</si>
  <si>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</si>
  <si>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</si>
  <si>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</si>
  <si>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</si>
  <si>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</si>
  <si>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</si>
  <si>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</si>
  <si>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</si>
  <si>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</si>
  <si>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</si>
  <si>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</si>
  <si>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</si>
  <si>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</si>
  <si>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</si>
  <si>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</si>
  <si>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</si>
  <si>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</si>
  <si>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</si>
  <si>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</si>
  <si>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</si>
  <si>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</si>
  <si>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</si>
  <si>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</si>
  <si>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</si>
  <si>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</si>
  <si>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</si>
  <si>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</si>
  <si>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</si>
  <si>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</si>
  <si>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</si>
  <si>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</si>
  <si>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</si>
  <si>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</si>
  <si>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</si>
  <si>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</si>
  <si>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</si>
  <si>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</si>
  <si>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</si>
  <si>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</si>
  <si>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</si>
  <si>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</si>
  <si>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</si>
  <si>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</si>
  <si>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</si>
  <si>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</si>
  <si>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</si>
  <si>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</si>
  <si>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</si>
  <si>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</si>
  <si>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</si>
  <si>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</si>
  <si>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</si>
  <si>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</si>
  <si>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</si>
  <si>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</si>
  <si>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</si>
  <si>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</si>
  <si>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</si>
  <si>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</si>
  <si>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</si>
  <si>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</si>
  <si>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</si>
  <si>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</si>
  <si>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</si>
  <si>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</si>
  <si>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</si>
  <si>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</si>
  <si>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</si>
  <si>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</si>
  <si>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</si>
  <si>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</si>
  <si>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</si>
  <si>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</si>
  <si>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</si>
  <si>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</si>
  <si>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</si>
  <si>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</si>
  <si>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</si>
  <si>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</si>
  <si>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</si>
  <si>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</si>
  <si>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</si>
  <si>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</si>
  <si>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</si>
  <si>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</si>
  <si>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</si>
  <si>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</si>
  <si>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</si>
  <si>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</si>
  <si>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</si>
  <si>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</si>
  <si>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</si>
  <si>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</si>
  <si>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</si>
  <si>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</si>
  <si>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</si>
  <si>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</si>
  <si>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</si>
  <si>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</si>
  <si>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</si>
  <si>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</si>
  <si>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</si>
  <si>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</si>
  <si>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</si>
  <si>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</si>
  <si>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</si>
  <si>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</si>
  <si>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</si>
  <si>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</si>
  <si>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</si>
  <si>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</si>
  <si>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</si>
  <si>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</si>
  <si>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</si>
  <si>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</si>
  <si>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</si>
  <si>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</si>
  <si>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</si>
  <si>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</si>
  <si>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</si>
  <si>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</si>
  <si>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</si>
  <si>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</si>
  <si>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</si>
  <si>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</si>
  <si>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</si>
  <si>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</si>
  <si>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</si>
  <si>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</si>
  <si>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</si>
  <si>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</si>
  <si>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</si>
  <si>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</si>
  <si>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</si>
  <si>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</si>
  <si>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</si>
  <si>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</si>
  <si>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</si>
  <si>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</si>
  <si>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</si>
  <si>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</si>
  <si>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</si>
  <si>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</si>
  <si>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</si>
  <si>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</si>
  <si>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</si>
  <si>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</si>
  <si>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</si>
  <si>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</si>
  <si>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</si>
  <si>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</si>
  <si>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</si>
  <si>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</si>
  <si>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</si>
  <si>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</si>
  <si>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</si>
  <si>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</si>
  <si>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</si>
  <si>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</si>
  <si>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</si>
  <si>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</si>
  <si>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</si>
  <si>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</si>
  <si>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</si>
  <si>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</si>
  <si>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</si>
  <si>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</si>
  <si>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</si>
  <si>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</si>
  <si>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</si>
  <si>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</si>
  <si>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</si>
  <si>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</si>
  <si>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</si>
  <si>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</si>
  <si>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</si>
  <si>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</si>
  <si>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</si>
  <si>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</si>
  <si>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</si>
  <si>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</si>
  <si>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</si>
  <si>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</si>
  <si>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</si>
  <si>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</si>
  <si>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</si>
  <si>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</si>
  <si>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</si>
  <si>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</si>
  <si>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</si>
  <si>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</si>
  <si>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</si>
  <si>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</si>
  <si>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</si>
  <si>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</si>
  <si>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</si>
  <si>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</si>
  <si>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</si>
  <si>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</si>
  <si>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</si>
  <si>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</si>
  <si>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</si>
  <si>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</si>
  <si>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</si>
  <si>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</si>
  <si>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</si>
  <si>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</si>
  <si>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</si>
  <si>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</si>
  <si>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</si>
  <si>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</si>
  <si>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</si>
  <si>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</si>
  <si>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</si>
  <si>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</si>
  <si>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</si>
  <si>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</si>
  <si>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</si>
  <si>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</si>
  <si>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</si>
  <si>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</si>
  <si>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</si>
  <si>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</si>
  <si>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</si>
  <si>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</si>
  <si>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</si>
  <si>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</si>
  <si>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</si>
  <si>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</si>
  <si>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</si>
  <si>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</si>
  <si>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</si>
  <si>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</si>
  <si>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</si>
  <si>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</si>
  <si>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</si>
  <si>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</si>
  <si>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</si>
  <si>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</si>
  <si>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</si>
  <si>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</si>
  <si>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</si>
  <si>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</si>
  <si>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</si>
  <si>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</si>
  <si>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</si>
  <si>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</si>
  <si>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</si>
  <si>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</si>
  <si>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</si>
  <si>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</si>
  <si>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</si>
  <si>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</si>
  <si>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</si>
  <si>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</si>
  <si>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</si>
  <si>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</si>
  <si>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</si>
  <si>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</si>
  <si>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</si>
  <si>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</si>
  <si>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</si>
  <si>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</si>
  <si>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</si>
  <si>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</si>
  <si>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</si>
  <si>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</si>
  <si>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</si>
  <si>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</si>
  <si>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</si>
  <si>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</si>
  <si>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</si>
  <si>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</si>
  <si>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</si>
  <si>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</si>
  <si>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</si>
  <si>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</si>
  <si>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</si>
  <si>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</si>
  <si>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</si>
  <si>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</si>
  <si>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</si>
  <si>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</si>
  <si>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</si>
  <si>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</si>
  <si>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</si>
  <si>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</si>
  <si>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</si>
  <si>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</si>
  <si>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</si>
  <si>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</si>
  <si>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</si>
  <si>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</si>
  <si>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</si>
  <si>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</si>
  <si>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</si>
  <si>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</si>
  <si>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</si>
  <si>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</si>
  <si>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</si>
  <si>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</si>
  <si>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</si>
  <si>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</si>
  <si>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</si>
  <si>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</si>
  <si>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</si>
  <si>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</si>
  <si>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</si>
  <si>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</si>
  <si>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</si>
  <si>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</si>
  <si>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</si>
  <si>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</si>
  <si>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</si>
  <si>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</si>
  <si>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</si>
  <si>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</si>
  <si>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</si>
  <si>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</si>
  <si>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</si>
  <si>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</si>
  <si>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</si>
  <si>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</si>
  <si>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</si>
  <si>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</si>
  <si>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</si>
  <si>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</si>
  <si>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</si>
  <si>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</si>
  <si>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</si>
  <si>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</si>
  <si>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</si>
  <si>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</si>
  <si>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</si>
  <si>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</si>
  <si>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</si>
  <si>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</si>
  <si>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</si>
  <si>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</si>
  <si>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</si>
  <si>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</si>
  <si>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</si>
  <si>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</si>
  <si>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</si>
  <si>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</si>
  <si>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</si>
  <si>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</si>
  <si>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</si>
  <si>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</si>
  <si>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</si>
  <si>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</si>
  <si>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</si>
  <si>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</si>
  <si>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</si>
  <si>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</si>
  <si>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</si>
  <si>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</si>
  <si>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</si>
  <si>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</si>
  <si>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</si>
  <si>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</si>
  <si>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</si>
  <si>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</si>
  <si>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</si>
  <si>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</si>
  <si>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</si>
  <si>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</si>
  <si>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</si>
  <si>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</si>
  <si>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</si>
  <si>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</si>
  <si>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</si>
  <si>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</si>
  <si>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</si>
  <si>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</si>
  <si>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</si>
  <si>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</si>
  <si>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</si>
  <si>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</si>
  <si>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</si>
  <si>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</si>
  <si>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</si>
  <si>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</si>
  <si>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</si>
  <si>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</si>
  <si>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</si>
  <si>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</si>
  <si>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</si>
  <si>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</si>
  <si>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</si>
  <si>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</si>
  <si>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</si>
  <si>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</si>
  <si>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</si>
  <si>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</si>
  <si>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</si>
  <si>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</si>
  <si>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</si>
  <si>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</si>
  <si>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</si>
  <si>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</si>
  <si>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</si>
  <si>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</si>
  <si>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</si>
  <si>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</si>
  <si>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</si>
  <si>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</si>
  <si>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</si>
  <si>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</si>
  <si>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</si>
  <si>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</si>
  <si>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</si>
  <si>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</si>
  <si>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</si>
  <si>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</si>
  <si>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</si>
  <si>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</si>
  <si>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</si>
  <si>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</si>
  <si>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</si>
  <si>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</si>
  <si>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</si>
  <si>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</si>
  <si>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</si>
  <si>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</si>
  <si>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</si>
  <si>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</si>
  <si>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</si>
  <si>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</si>
  <si>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</si>
  <si>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</si>
  <si>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</si>
  <si>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</si>
  <si>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</si>
  <si>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</si>
  <si>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</si>
  <si>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</si>
  <si>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</si>
  <si>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</si>
  <si>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</si>
  <si>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</si>
  <si>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</si>
  <si>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</si>
  <si>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</si>
  <si>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</si>
  <si>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</si>
  <si>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</si>
  <si>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</si>
  <si>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</si>
  <si>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</si>
  <si>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</si>
  <si>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</si>
  <si>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</si>
  <si>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</si>
  <si>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</si>
  <si>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</si>
  <si>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</si>
  <si>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</si>
  <si>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</si>
  <si>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</si>
  <si>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</si>
  <si>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</si>
  <si>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</si>
  <si>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</si>
  <si>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</si>
  <si>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</si>
  <si>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</si>
  <si>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</si>
  <si>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</si>
  <si>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</si>
  <si>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</si>
  <si>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</si>
  <si>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</si>
  <si>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</si>
  <si>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</si>
  <si>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</si>
  <si>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</si>
  <si>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</si>
  <si>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</si>
  <si>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</si>
  <si>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</si>
  <si>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</si>
  <si>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</si>
  <si>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</si>
  <si>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</si>
  <si>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</si>
  <si>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</si>
  <si>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</si>
  <si>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</si>
  <si>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</si>
  <si>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</si>
  <si>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</si>
  <si>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</si>
  <si>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</si>
  <si>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</si>
  <si>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</si>
  <si>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</si>
  <si>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</si>
  <si>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</si>
  <si>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</si>
  <si>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</si>
  <si>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</si>
  <si>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</si>
  <si>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</si>
  <si>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</si>
  <si>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</si>
  <si>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</si>
  <si>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</si>
  <si>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</si>
  <si>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</si>
  <si>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</si>
  <si>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</si>
  <si>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</si>
  <si>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</si>
  <si>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</si>
  <si>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</si>
  <si>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</si>
  <si>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</si>
  <si>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</si>
  <si>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</si>
  <si>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</si>
  <si>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</si>
  <si>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</si>
  <si>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</si>
  <si>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</si>
  <si>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</si>
  <si>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</si>
  <si>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</si>
  <si>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</si>
  <si>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</si>
  <si>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</si>
  <si>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</si>
  <si>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</si>
  <si>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</si>
  <si>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</si>
  <si>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</si>
  <si>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</si>
  <si>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</si>
  <si>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</si>
  <si>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</si>
  <si>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</si>
  <si>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</si>
  <si>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</si>
  <si>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</si>
  <si>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</si>
  <si>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</si>
  <si>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</si>
  <si>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</si>
  <si>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</si>
  <si>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</si>
  <si>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</si>
  <si>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</si>
  <si>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</si>
  <si>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</si>
  <si>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</si>
  <si>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</si>
  <si>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</si>
  <si>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</si>
  <si>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</si>
  <si>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</si>
  <si>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</si>
  <si>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</si>
  <si>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</si>
  <si>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</si>
  <si>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</si>
  <si>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</si>
  <si>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</si>
  <si>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</si>
  <si>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</si>
  <si>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</si>
  <si>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</si>
  <si>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</si>
  <si>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</si>
  <si>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</si>
  <si>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</si>
  <si>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</si>
  <si>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</si>
  <si>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</si>
  <si>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</si>
  <si>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</si>
  <si>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</si>
  <si>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</si>
  <si>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</si>
  <si>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</si>
  <si>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</si>
  <si>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</si>
  <si>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</si>
  <si>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</si>
  <si>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</si>
  <si>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</si>
  <si>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</si>
  <si>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</si>
  <si>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</si>
  <si>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</si>
  <si>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</si>
  <si>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</si>
  <si>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</si>
  <si>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</si>
  <si>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</si>
  <si>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</si>
  <si>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</si>
  <si>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</si>
  <si>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</si>
  <si>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</si>
  <si>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</si>
  <si>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</si>
  <si>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</si>
  <si>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</si>
  <si>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</si>
  <si>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</si>
  <si>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</si>
  <si>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</si>
  <si>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</si>
  <si>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</si>
  <si>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</si>
  <si>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</si>
  <si>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</si>
  <si>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</si>
  <si>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</si>
  <si>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</si>
  <si>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</si>
  <si>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</si>
  <si>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</si>
  <si>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</si>
  <si>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</si>
  <si>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</si>
  <si>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</si>
  <si>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</si>
  <si>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</si>
  <si>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</si>
  <si>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</si>
  <si>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</si>
  <si>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</si>
  <si>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</si>
  <si>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</si>
  <si>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</si>
  <si>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</si>
  <si>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</si>
  <si>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</si>
  <si>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</si>
  <si>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</si>
  <si>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</si>
  <si>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</si>
  <si>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</si>
  <si>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</si>
  <si>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</si>
  <si>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</si>
  <si>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</si>
  <si>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</si>
  <si>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</si>
  <si>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</si>
  <si>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</si>
  <si>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</si>
  <si>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</si>
  <si>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</si>
  <si>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</si>
  <si>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</si>
  <si>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</si>
  <si>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</si>
  <si>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</si>
  <si>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</si>
  <si>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</si>
  <si>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</si>
  <si>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</si>
  <si>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</si>
  <si>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</si>
  <si>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</si>
  <si>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</si>
  <si>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</si>
  <si>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</si>
  <si>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</si>
  <si>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</si>
  <si>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</si>
  <si>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</si>
  <si>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</si>
  <si>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</si>
  <si>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</si>
  <si>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</si>
  <si>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</si>
  <si>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</si>
  <si>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</si>
  <si>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</si>
  <si>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</si>
  <si>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</si>
  <si>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</si>
  <si>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</si>
  <si>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</si>
  <si>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</si>
  <si>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</si>
  <si>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</si>
  <si>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</si>
  <si>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</si>
  <si>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</si>
  <si>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</si>
  <si>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</si>
  <si>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</si>
  <si>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</si>
  <si>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</si>
  <si>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</si>
  <si>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</si>
  <si>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</si>
  <si>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</si>
  <si>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</si>
  <si>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</si>
  <si>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</si>
  <si>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</si>
  <si>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</si>
  <si>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</si>
  <si>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</si>
  <si>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</si>
  <si>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</si>
  <si>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</si>
  <si>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</si>
  <si>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</si>
  <si>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</si>
  <si>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</si>
  <si>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</si>
  <si>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</si>
  <si>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</si>
  <si>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</si>
  <si>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</si>
  <si>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</si>
  <si>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</si>
  <si>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</si>
  <si>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</si>
  <si>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</si>
  <si>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</si>
  <si>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</si>
  <si>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</si>
  <si>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</si>
  <si>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</si>
  <si>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</si>
  <si>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</si>
  <si>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</si>
  <si>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</si>
  <si>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</si>
  <si>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</si>
  <si>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</si>
  <si>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</si>
  <si>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</si>
  <si>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</si>
  <si>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</si>
  <si>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</si>
  <si>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</si>
  <si>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</si>
  <si>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</si>
  <si>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</si>
  <si>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</si>
  <si>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</si>
  <si>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</si>
  <si>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</si>
  <si>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</si>
  <si>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</si>
  <si>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</si>
  <si>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</si>
  <si>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</si>
  <si>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</si>
  <si>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</si>
  <si>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</si>
  <si>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</si>
  <si>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</si>
  <si>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</si>
  <si>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</si>
  <si>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</si>
  <si>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</si>
  <si>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</si>
  <si>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</si>
  <si>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</si>
  <si>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</si>
  <si>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</si>
  <si>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</si>
  <si>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</si>
  <si>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</si>
  <si>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</si>
  <si>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</si>
  <si>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</si>
  <si>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</si>
  <si>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</si>
  <si>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</si>
  <si>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</si>
  <si>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</si>
  <si>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</si>
  <si>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</si>
  <si>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</si>
  <si>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</si>
  <si>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</si>
  <si>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</si>
  <si>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</si>
  <si>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</si>
  <si>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</si>
  <si>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</si>
  <si>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</si>
  <si>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</si>
  <si>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</si>
  <si>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</si>
  <si>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</si>
  <si>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</si>
  <si>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</si>
  <si>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</si>
  <si>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</si>
  <si>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</si>
  <si>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</si>
  <si>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</si>
  <si>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</si>
  <si>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</si>
  <si>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</si>
  <si>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</si>
  <si>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</si>
  <si>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</si>
  <si>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</si>
  <si>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</si>
  <si>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</si>
  <si>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</si>
  <si>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</si>
  <si>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</si>
  <si>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</si>
  <si>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</si>
  <si>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</si>
  <si>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</si>
  <si>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</si>
  <si>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</si>
  <si>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</si>
  <si>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</si>
  <si>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</si>
  <si>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</si>
  <si>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</si>
  <si>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</si>
  <si>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</si>
  <si>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</si>
  <si>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</si>
  <si>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</si>
  <si>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</si>
  <si>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</si>
  <si>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</si>
  <si>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</si>
  <si>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</si>
  <si>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</si>
  <si>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</si>
  <si>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</si>
  <si>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</si>
  <si>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</si>
  <si>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</si>
  <si>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</si>
  <si>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</si>
  <si>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</si>
  <si>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</si>
  <si>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</si>
  <si>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</si>
  <si>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</si>
  <si>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</si>
  <si>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</si>
  <si>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</si>
  <si>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</si>
  <si>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</si>
  <si>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</si>
  <si>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</si>
  <si>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</si>
  <si>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</si>
  <si>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</si>
  <si>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</si>
  <si>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</si>
  <si>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</si>
  <si>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</si>
  <si>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</si>
  <si>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</si>
  <si>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</si>
  <si>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</si>
  <si>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</si>
  <si>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</si>
  <si>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</si>
  <si>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</si>
  <si>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</si>
  <si>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</si>
  <si>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</si>
  <si>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</si>
  <si>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</si>
  <si>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</si>
  <si>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</si>
  <si>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</si>
  <si>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</si>
  <si>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</si>
  <si>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</si>
  <si>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</si>
  <si>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</si>
  <si>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</si>
  <si>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</si>
  <si>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</si>
  <si>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</si>
  <si>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</si>
  <si>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</si>
  <si>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</si>
  <si>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</si>
  <si>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</si>
  <si>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</si>
  <si>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</si>
  <si>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</si>
  <si>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</si>
  <si>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</si>
  <si>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</si>
  <si>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</si>
  <si>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</si>
  <si>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</si>
  <si>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</si>
  <si>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</si>
  <si>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</si>
  <si>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</si>
  <si>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</si>
  <si>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</si>
  <si>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</si>
  <si>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</si>
  <si>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</si>
  <si>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</si>
  <si>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</si>
  <si>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</si>
  <si>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</si>
  <si>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</si>
  <si>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</si>
  <si>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</si>
  <si>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</si>
  <si>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</si>
  <si>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</si>
  <si>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</si>
  <si>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</si>
  <si>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</si>
  <si>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</si>
  <si>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</si>
  <si>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</si>
  <si>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</si>
  <si>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</si>
  <si>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</si>
  <si>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</si>
  <si>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</si>
  <si>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</si>
  <si>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</si>
  <si>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</si>
  <si>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</si>
  <si>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</si>
  <si>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</si>
  <si>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</si>
  <si>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</si>
  <si>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</si>
  <si>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</si>
  <si>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</si>
  <si>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</si>
  <si>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Metallic Resources Inc.</t>
  </si>
  <si>
    <t>Lynne Fetsko</t>
  </si>
  <si>
    <t>lfetsko@metallicresources.com</t>
  </si>
  <si>
    <t>330-425-3155</t>
  </si>
  <si>
    <t>Eric Ozan</t>
  </si>
  <si>
    <t>eozan@metallicresources.com</t>
  </si>
  <si>
    <t>yes</t>
  </si>
  <si>
    <t>no</t>
  </si>
  <si>
    <t>https://metallicresources.com/wp-content/uploads/2022/08/Cobalt-Sourcing-Policy.pdf</t>
  </si>
  <si>
    <t>Umicore Sustainable Procurement Framework for Cobalt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</si>
</sst>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metallicresources.com/wp-content/uploads/2022/08/Cobalt-Sourcing-Policy.pdf" TargetMode="External"/><Relationship Id="rId2" Type="http://schemas.openxmlformats.org/officeDocument/2006/relationships/hyperlink" Target="mailto:eozan@metallicresources.com" TargetMode="External"/><Relationship Id="rId1" Type="http://schemas.openxmlformats.org/officeDocument/2006/relationships/hyperlink" Target="mailto:lfetsko@metallicresourc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E7E824C-7D75-48A3-808D-628FE3D9206A}"/>
    </customSheetView>
    <customSheetView guid="{4BDF1A28-30D5-449D-B20E-D6C97EF9FAE1}" showAutoFilter="1">
      <selection activeCell="C1" sqref="C1:D65536"/>
      <pageMargins left="0" right="0" top="0" bottom="0" header="0" footer="0"/>
      <pageSetup orientation="portrait"/>
      <autoFilter ref="B1:C1" xr:uid="{D0DD826E-439A-4500-B3CC-D734F1DE6C2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D10" sqref="D10:J10"/>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2"/>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19203</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19204</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19205</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2"/>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5" t="s">
        <v>19207</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1">
        <v>45408</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19208</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19209</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19208</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19209</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19209</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9">
        <v>1</v>
      </c>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7" t="s">
        <v>19208</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19208</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19208</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19208</v>
      </c>
      <c r="E71" s="329"/>
      <c r="F71" s="51"/>
      <c r="G71" s="406" t="s">
        <v>19210</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19208</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19208</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19211</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19208</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1BB6095-3671-4547-A08A-209A98D1B1A3}"/>
    <hyperlink ref="D20" r:id="rId2" xr:uid="{B37F4195-1B76-471F-9F3D-EB03E743CD8B}"/>
    <hyperlink ref="G71" r:id="rId3" xr:uid="{919786D6-9412-4524-B724-8C34D4B98765}"/>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B5" sqref="B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291</v>
      </c>
      <c r="B5" s="150" t="str">
        <f ca="1">IF(LEN(A5)=0,"",INDEX('Smelter Look-up'!$A:$A,MATCH($A5,'Smelter Look-up'!$E:$E,0)))</f>
        <v>Cobalt</v>
      </c>
      <c r="C5" s="153" t="str">
        <f ca="1">IF(LEN(A5)=0,"",INDEX('Smelter Look-up'!$C:$C,MATCH($A5,'Smelter Look-up'!$E:$E,0)))</f>
        <v>Umicore Olen</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63" ca="1" si="0">IF(B5="","",IF(ISERROR(MATCH($E5,CL,0)),"Unknown",INDIRECT("'C'!$A$"&amp;MATCH($E5,CL,0)+1)))</f>
        <v>BE</v>
      </c>
      <c r="T5" s="156" t="str">
        <f ca="1">IF(B5="","",IF(ISERROR(MATCH($J5,SorP!$B$1:$B$6226,0)),"",INDIRECT("'SorP'!$A$"&amp;MATCH($S5&amp;$J5,SorP!C:C,0))))</f>
        <v>BE-VAN</v>
      </c>
      <c r="U5" s="169"/>
      <c r="V5" s="170">
        <f ca="1">IF(C5="",NA(),MATCH($B5&amp;$C5,'Smelter Look-up'!$J:$J,0))</f>
        <v>139</v>
      </c>
      <c r="X5" s="171">
        <f t="shared" ref="X5:X62" ca="1" si="1">IF(AND(C5="Smelter not listed",OR(LEN(D5)=0,LEN(E5)=0)),1,0)</f>
        <v>0</v>
      </c>
      <c r="AB5" s="171" t="str">
        <f t="shared" ref="AB5:AB62" ca="1" si="2">B5&amp;C5</f>
        <v>CobaltUmicore Olen</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80" zoomScaleNormal="8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Metallic Resources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Lynne Fetsko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lfetsko@metallicresources.com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330-425-3155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Eric Ozan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eozan@metallicresources.com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45408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https://metallicresources.com/wp-content/uploads/2022/08/Cobalt-Sourcing-Policy.pdf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Umicore Sustainable Procurement Framework for Cobalt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191"/>
  <sheetViews>
    <sheetView zoomScaleNormal="100" workbookViewId="0">
      <pane ySplit="4" topLeftCell="A5" activePane="bottomLeft" state="frozen"/>
      <selection activeCell="B24" sqref="B24:J24"/>
      <selection pane="bottomLeft" activeCell="E139" sqref="E139"/>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hidden="1">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hidden="1">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hidden="1">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hidden="1">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hidden="1">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hidden="1">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hidden="1">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hidden="1">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hidden="1">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hidden="1">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hidden="1">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hidden="1">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hidden="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hidden="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hidden="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hidden="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hidden="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hidden="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hidden="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hidden="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hidden="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hidden="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hidden="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hidden="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hidden="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hidden="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hidden="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hidden="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hidden="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hidden="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hidden="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hidden="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hidden="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hidden="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hidden="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hidden="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hidden="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hidden="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hidden="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hidden="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hidden="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hidden="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hidden="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hidden="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hidden="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hidden="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hidden="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hidden="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hidden="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hidden="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hidden="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hidden="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hidden="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hidden="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hidden="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hidden="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hidden="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hidden="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hidden="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hidden="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hidden="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hidden="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hidden="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hidden="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hidden="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hidden="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hidden="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hidden="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hidden="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hidden="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hidden="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hidden="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hidden="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hidden="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hidden="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hidden="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hidden="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hidden="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hidden="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hidden="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hidden="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hidden="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hidden="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hidden="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hidden="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hidden="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hidden="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hidden="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hidden="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hidden="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hidden="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hidden="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hidden="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hidden="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hidden="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hidden="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hidden="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hidden="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hidden="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hidden="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hidden="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hidden="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hidden="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hidden="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hidden="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hidden="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hidden="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hidden="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hidden="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hidden="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hidden="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hidden="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hidden="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hidden="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hidden="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hidden="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hidden="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hidden="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hidden="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hidden="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hidden="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hidden="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hidden="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hidden="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hidden="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hidden="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hidden="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hidden="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hidden="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hidden="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hidden="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hidden="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hidden="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hidden="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hidden="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hidden="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hidden="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hidden="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hidden="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hidden="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hidden="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hidden="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hidden="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hidden="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hidden="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hidden="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hidden="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hidden="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hidden="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hidden="1">
      <c r="A155" s="157" t="s">
        <v>43</v>
      </c>
      <c r="B155" s="157" t="s">
        <v>321</v>
      </c>
      <c r="H155" s="306"/>
      <c r="I155" s="306"/>
    </row>
    <row r="156" spans="1:11" hidden="1">
      <c r="A156" s="157" t="s">
        <v>43</v>
      </c>
      <c r="B156" s="157" t="s">
        <v>48</v>
      </c>
      <c r="C156" s="157" t="s">
        <v>26</v>
      </c>
      <c r="H156" s="306"/>
      <c r="I156" s="306"/>
    </row>
    <row r="157" spans="1:11" hidden="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hidden="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hidden="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hidden="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hidden="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hidden="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hidden="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hidden="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hidden="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hidden="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hidden="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hidden="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hidden="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hidden="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hidden="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hidden="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hidden="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hidden="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hidden="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hidden="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hidden="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hidden="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hidden="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hidden="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hidden="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hidden="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hidden="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hidden="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hidden="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hidden="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hidden="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hidden="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hidden="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hidden="1">
      <c r="A190" s="157" t="s">
        <v>44</v>
      </c>
      <c r="B190" s="157" t="s">
        <v>321</v>
      </c>
      <c r="J190" s="157" t="str">
        <f t="shared" si="7"/>
        <v>MicaSmelter not listed</v>
      </c>
      <c r="K190" s="157" t="str">
        <f t="shared" si="8"/>
        <v>MicaSmelter not listed</v>
      </c>
    </row>
    <row r="191" spans="1:11" hidden="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filterColumn colId="3">
      <filters>
        <filter val="BELGIUM"/>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C8933D8-713C-4509-B51D-1910120EED89}"/>
    </customSheetView>
    <customSheetView guid="{4BDF1A28-30D5-449D-B20E-D6C97EF9FAE1}" showAutoFilter="1">
      <selection activeCell="C174" sqref="C174"/>
      <pageMargins left="0" right="0" top="0" bottom="0" header="0" footer="0"/>
      <pageSetup paperSize="9" orientation="portrait"/>
      <autoFilter ref="B1:N1" xr:uid="{59EBEC21-653F-4642-8B60-EC48DED3ECC5}"/>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Lynne Fetsko</cp:lastModifiedBy>
  <cp:revision/>
  <dcterms:created xsi:type="dcterms:W3CDTF">2010-06-21T21:00:23Z</dcterms:created>
  <dcterms:modified xsi:type="dcterms:W3CDTF">2024-04-26T18:48:20Z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