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M:\ISO\CMRT\"/>
    </mc:Choice>
  </mc:AlternateContent>
  <xr:revisionPtr revIDLastSave="0" documentId="13_ncr:1_{72B56267-8EE2-48D4-9F11-93756532FAE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10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Q19" i="4" s="1"/>
  <c r="R19" i="4" s="1"/>
  <c r="P18" i="4"/>
  <c r="P17" i="4"/>
  <c r="Q17" i="4" s="1"/>
  <c r="P14" i="4"/>
  <c r="P13" i="4"/>
  <c r="Q12" i="4" s="1"/>
  <c r="R12" i="4" s="1"/>
  <c r="P12" i="4"/>
  <c r="P21" i="4"/>
  <c r="P20" i="4"/>
  <c r="P16" i="4"/>
  <c r="P15" i="4"/>
  <c r="Q16" i="4"/>
  <c r="R16" i="4" s="1"/>
  <c r="Q15" i="4"/>
  <c r="R15" i="4" s="1"/>
  <c r="Q14" i="4"/>
  <c r="Q20" i="4"/>
  <c r="R20" i="4"/>
  <c r="S20" i="4" s="1"/>
  <c r="T20" i="4" s="1"/>
  <c r="Q21" i="4"/>
  <c r="R21" i="4"/>
  <c r="S21" i="4"/>
  <c r="T21" i="4" s="1"/>
  <c r="U21" i="4" s="1"/>
  <c r="V21" i="4" s="1"/>
  <c r="W21" i="4" s="1"/>
  <c r="X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H112" i="6" s="1"/>
  <c r="D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G28" i="6" s="1"/>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51" i="4"/>
  <c r="T51" i="4" s="1"/>
  <c r="U51" i="4" s="1"/>
  <c r="S50" i="4"/>
  <c r="S49" i="4"/>
  <c r="S48" i="4"/>
  <c r="S47" i="4"/>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B16" i="5"/>
  <c r="V16" i="5"/>
  <c r="E16" i="5"/>
  <c r="X16" i="5" s="1"/>
  <c r="B17" i="5"/>
  <c r="V17" i="5"/>
  <c r="E17" i="5"/>
  <c r="X17" i="5" s="1"/>
  <c r="V18" i="5"/>
  <c r="E18" i="5"/>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B27" i="5"/>
  <c r="V27" i="5"/>
  <c r="E27" i="5"/>
  <c r="X27" i="5" s="1"/>
  <c r="V28" i="5"/>
  <c r="E28" i="5" s="1"/>
  <c r="B29" i="5"/>
  <c r="V29" i="5"/>
  <c r="E29" i="5"/>
  <c r="B30" i="5"/>
  <c r="V30" i="5"/>
  <c r="E30" i="5"/>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B145" i="5"/>
  <c r="V145" i="5"/>
  <c r="E145" i="5"/>
  <c r="X145" i="5" s="1"/>
  <c r="B146" i="5"/>
  <c r="V146" i="5"/>
  <c r="E146" i="5"/>
  <c r="X146" i="5" s="1"/>
  <c r="B147" i="5"/>
  <c r="V147" i="5"/>
  <c r="E147" i="5"/>
  <c r="X147" i="5" s="1"/>
  <c r="B148" i="5"/>
  <c r="V148" i="5"/>
  <c r="E148" i="5"/>
  <c r="X148" i="5" s="1"/>
  <c r="B149" i="5"/>
  <c r="V149" i="5"/>
  <c r="E149" i="5"/>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B164" i="5"/>
  <c r="V164" i="5"/>
  <c r="E164" i="5"/>
  <c r="X164" i="5" s="1"/>
  <c r="B165" i="5"/>
  <c r="V165" i="5"/>
  <c r="E165" i="5"/>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B189" i="5"/>
  <c r="V189" i="5"/>
  <c r="E189" i="5"/>
  <c r="X189" i="5" s="1"/>
  <c r="V190" i="5"/>
  <c r="E190" i="5"/>
  <c r="V191" i="5"/>
  <c r="E191" i="5"/>
  <c r="X191" i="5" s="1"/>
  <c r="B192" i="5"/>
  <c r="V192" i="5"/>
  <c r="E192" i="5"/>
  <c r="X192" i="5" s="1"/>
  <c r="B193" i="5"/>
  <c r="V193" i="5"/>
  <c r="E193" i="5"/>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B210" i="5"/>
  <c r="V210" i="5"/>
  <c r="E210" i="5"/>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B282" i="5"/>
  <c r="V282" i="5"/>
  <c r="E282" i="5"/>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B312" i="5"/>
  <c r="V312" i="5"/>
  <c r="E312" i="5"/>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B344" i="5"/>
  <c r="V344" i="5"/>
  <c r="E344" i="5"/>
  <c r="X344" i="5" s="1"/>
  <c r="B345" i="5"/>
  <c r="V345" i="5"/>
  <c r="E345" i="5"/>
  <c r="X345" i="5" s="1"/>
  <c r="B346" i="5"/>
  <c r="V346" i="5"/>
  <c r="E346" i="5"/>
  <c r="X346" i="5" s="1"/>
  <c r="V347" i="5"/>
  <c r="E347" i="5"/>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B374" i="5"/>
  <c r="V374" i="5"/>
  <c r="E374" i="5"/>
  <c r="X374" i="5" s="1"/>
  <c r="B375" i="5"/>
  <c r="V375" i="5"/>
  <c r="E375" i="5"/>
  <c r="X375" i="5" s="1"/>
  <c r="B376" i="5"/>
  <c r="V376" i="5"/>
  <c r="E376" i="5"/>
  <c r="B377" i="5"/>
  <c r="V377" i="5"/>
  <c r="E377" i="5"/>
  <c r="X377" i="5" s="1"/>
  <c r="B378" i="5"/>
  <c r="V378" i="5"/>
  <c r="E378" i="5"/>
  <c r="X378" i="5" s="1"/>
  <c r="B379" i="5"/>
  <c r="V379" i="5"/>
  <c r="E379" i="5"/>
  <c r="X379" i="5" s="1"/>
  <c r="B380" i="5"/>
  <c r="V380" i="5"/>
  <c r="E380" i="5"/>
  <c r="X380" i="5" s="1"/>
  <c r="B381" i="5"/>
  <c r="V381" i="5"/>
  <c r="E381" i="5"/>
  <c r="X381" i="5" s="1"/>
  <c r="B382" i="5"/>
  <c r="V382" i="5"/>
  <c r="E382" i="5"/>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V1188" i="5"/>
  <c r="E1188" i="5"/>
  <c r="X1188" i="5" s="1"/>
  <c r="V1189" i="5"/>
  <c r="E1189" i="5"/>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J74" i="6"/>
  <c r="G66" i="6"/>
  <c r="G65" i="6"/>
  <c r="G64" i="6"/>
  <c r="G63" i="6"/>
  <c r="G62" i="6"/>
  <c r="G61" i="6"/>
  <c r="G55" i="6"/>
  <c r="G54" i="6"/>
  <c r="G53" i="6"/>
  <c r="G52" i="6"/>
  <c r="G51" i="6"/>
  <c r="G50" i="6"/>
  <c r="G44" i="6"/>
  <c r="G43" i="6"/>
  <c r="G42" i="6"/>
  <c r="G41" i="6"/>
  <c r="G40" i="6"/>
  <c r="G33" i="6"/>
  <c r="G32" i="6"/>
  <c r="G31" i="6"/>
  <c r="G30" i="6"/>
  <c r="G29" i="6"/>
  <c r="G1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s="1"/>
  <c r="G5" i="6"/>
  <c r="H5" i="6"/>
  <c r="F6" i="6"/>
  <c r="H6" i="6" s="1"/>
  <c r="G6" i="6"/>
  <c r="G11" i="6"/>
  <c r="H11" i="6"/>
  <c r="G12" i="6"/>
  <c r="H12" i="6" s="1"/>
  <c r="H14" i="6"/>
  <c r="G15" i="6"/>
  <c r="H15" i="6"/>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8" i="5"/>
  <c r="X26" i="5"/>
  <c r="X29" i="5"/>
  <c r="X30" i="5"/>
  <c r="X45" i="5"/>
  <c r="X54" i="5"/>
  <c r="X61" i="5"/>
  <c r="X77" i="5"/>
  <c r="X86" i="5"/>
  <c r="X93" i="5"/>
  <c r="X102" i="5"/>
  <c r="X144" i="5"/>
  <c r="X149" i="5"/>
  <c r="X163" i="5"/>
  <c r="X165" i="5"/>
  <c r="X172" i="5"/>
  <c r="X188" i="5"/>
  <c r="X190" i="5"/>
  <c r="X193" i="5"/>
  <c r="X209" i="5"/>
  <c r="X210" i="5"/>
  <c r="X225" i="5"/>
  <c r="X242" i="5"/>
  <c r="X266" i="5"/>
  <c r="X281" i="5"/>
  <c r="X282" i="5"/>
  <c r="X296" i="5"/>
  <c r="X311" i="5"/>
  <c r="X312" i="5"/>
  <c r="X327" i="5"/>
  <c r="X336" i="5"/>
  <c r="X343" i="5"/>
  <c r="X347" i="5"/>
  <c r="X357" i="5"/>
  <c r="X366" i="5"/>
  <c r="X373" i="5"/>
  <c r="X376" i="5"/>
  <c r="X382" i="5"/>
  <c r="X399" i="5"/>
  <c r="X442" i="5"/>
  <c r="X471" i="5"/>
  <c r="X475" i="5"/>
  <c r="X482" i="5"/>
  <c r="X494" i="5"/>
  <c r="X531" i="5"/>
  <c r="X543" i="5"/>
  <c r="X547" i="5"/>
  <c r="X559" i="5"/>
  <c r="X586" i="5"/>
  <c r="X587" i="5"/>
  <c r="X591" i="5"/>
  <c r="X631" i="5"/>
  <c r="X635" i="5"/>
  <c r="X647" i="5"/>
  <c r="X651" i="5"/>
  <c r="X666" i="5"/>
  <c r="X675" i="5"/>
  <c r="X678" i="5"/>
  <c r="X691" i="5"/>
  <c r="X703" i="5"/>
  <c r="X707" i="5"/>
  <c r="X719" i="5"/>
  <c r="X763" i="5"/>
  <c r="X767" i="5"/>
  <c r="X779" i="5"/>
  <c r="X783" i="5"/>
  <c r="X794" i="5"/>
  <c r="X795" i="5"/>
  <c r="X806" i="5"/>
  <c r="X819" i="5"/>
  <c r="X823" i="5"/>
  <c r="X835" i="5"/>
  <c r="X839" i="5"/>
  <c r="X883" i="5"/>
  <c r="X886" i="5"/>
  <c r="X902" i="5"/>
  <c r="X907" i="5"/>
  <c r="X911" i="5"/>
  <c r="X951" i="5"/>
  <c r="X979" i="5"/>
  <c r="X983" i="5"/>
  <c r="X994" i="5"/>
  <c r="X1006" i="5"/>
  <c r="X1007" i="5"/>
  <c r="X1047" i="5"/>
  <c r="X1059" i="5"/>
  <c r="X1063" i="5"/>
  <c r="X1075" i="5"/>
  <c r="X1098" i="5"/>
  <c r="X1099" i="5"/>
  <c r="X1135" i="5"/>
  <c r="X1147" i="5"/>
  <c r="X1151" i="5"/>
  <c r="X1163" i="5"/>
  <c r="X1166" i="5"/>
  <c r="X1171" i="5"/>
  <c r="X1187" i="5"/>
  <c r="X1189" i="5"/>
  <c r="X1190" i="5"/>
  <c r="X1247" i="5"/>
  <c r="X1258" i="5"/>
  <c r="X1271" i="5"/>
  <c r="X1287" i="5"/>
  <c r="X1294" i="5"/>
  <c r="X1295" i="5"/>
  <c r="X1311" i="5"/>
  <c r="X1362" i="5"/>
  <c r="X1415" i="5"/>
  <c r="X1423" i="5"/>
  <c r="X1447" i="5"/>
  <c r="X1543" i="5"/>
  <c r="X1551" i="5"/>
  <c r="X1556" i="5"/>
  <c r="X1575" i="5"/>
  <c r="X1598" i="5"/>
  <c r="X1606" i="5"/>
  <c r="X1623" i="5"/>
  <c r="X1647" i="5"/>
  <c r="X1655" i="5"/>
  <c r="X1686" i="5"/>
  <c r="X1707" i="5"/>
  <c r="X1734" i="5"/>
  <c r="X1790" i="5"/>
  <c r="X1854" i="5"/>
  <c r="X1918" i="5"/>
  <c r="X1963" i="5"/>
  <c r="X2004" i="5"/>
  <c r="X2041" i="5"/>
  <c r="X2219" i="5"/>
  <c r="X2383" i="5"/>
  <c r="X2395"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J28" i="5" l="1"/>
  <c r="X28" i="5"/>
  <c r="C15" i="6"/>
  <c r="D13" i="6"/>
  <c r="C13" i="6"/>
  <c r="D12" i="6"/>
  <c r="C12" i="6"/>
  <c r="C11" i="6"/>
  <c r="C10" i="6"/>
  <c r="C9" i="6"/>
  <c r="Q18" i="4"/>
  <c r="T48" i="4"/>
  <c r="U48" i="4" s="1"/>
  <c r="U20" i="4"/>
  <c r="V20" i="4" s="1"/>
  <c r="W20" i="4" s="1"/>
  <c r="T44" i="4"/>
  <c r="U44" i="4" s="1"/>
  <c r="Q13" i="4"/>
  <c r="R13" i="4" s="1"/>
  <c r="T42" i="4"/>
  <c r="U42" i="4" s="1"/>
  <c r="Y21" i="4"/>
  <c r="Z21" i="4" s="1"/>
  <c r="R18" i="4"/>
  <c r="R17" i="4"/>
  <c r="T49" i="4"/>
  <c r="T50" i="4"/>
  <c r="U50" i="4" s="1"/>
  <c r="V50" i="4" s="1"/>
  <c r="T47" i="4"/>
  <c r="T46" i="4"/>
  <c r="V51" i="4"/>
  <c r="W51" i="4" s="1"/>
  <c r="C5" i="6"/>
  <c r="C4" i="6"/>
  <c r="D4" i="6"/>
  <c r="G114" i="4"/>
  <c r="G77" i="4"/>
  <c r="G65" i="4"/>
  <c r="G101" i="4"/>
  <c r="G53" i="4"/>
  <c r="G41" i="4"/>
  <c r="G89" i="4"/>
  <c r="G124" i="6" a="1"/>
  <c r="G124" i="6" s="1"/>
  <c r="H124" i="6" s="1"/>
  <c r="D41" i="4"/>
  <c r="D53" i="4"/>
  <c r="D101" i="4"/>
  <c r="D65" i="4"/>
  <c r="D77" i="4"/>
  <c r="D114" i="4"/>
  <c r="S28" i="5"/>
  <c r="U43" i="4" l="1"/>
  <c r="V42" i="4" s="1"/>
  <c r="W42" i="4" s="1"/>
  <c r="U47" i="4"/>
  <c r="V47" i="4" s="1"/>
  <c r="S12" i="4"/>
  <c r="T12" i="4" s="1"/>
  <c r="S13" i="4"/>
  <c r="R14" i="4"/>
  <c r="S14" i="4" s="1"/>
  <c r="X20" i="4"/>
  <c r="Y20" i="4" s="1"/>
  <c r="Z20" i="4" s="1"/>
  <c r="S17" i="4"/>
  <c r="S16" i="4"/>
  <c r="S19" i="4"/>
  <c r="T19" i="4" s="1"/>
  <c r="S18" i="4"/>
  <c r="U49" i="4"/>
  <c r="V49" i="4" s="1"/>
  <c r="W49" i="4" s="1"/>
  <c r="W50" i="4"/>
  <c r="X50" i="4" s="1"/>
  <c r="X51" i="4"/>
  <c r="Y51" i="4" s="1"/>
  <c r="S15" i="4"/>
  <c r="U45" i="4"/>
  <c r="U46" i="4"/>
  <c r="D124" i="6"/>
  <c r="T28" i="5"/>
  <c r="V46" i="4" l="1"/>
  <c r="V43" i="4"/>
  <c r="T18" i="4"/>
  <c r="U18" i="4" s="1"/>
  <c r="V18" i="4" s="1"/>
  <c r="T17" i="4"/>
  <c r="V48" i="4"/>
  <c r="W48" i="4" s="1"/>
  <c r="X48" i="4" s="1"/>
  <c r="U19" i="4"/>
  <c r="V19" i="4" s="1"/>
  <c r="W19" i="4" s="1"/>
  <c r="X19" i="4" s="1"/>
  <c r="Y50" i="4"/>
  <c r="Z50" i="4" s="1"/>
  <c r="Y49" i="4"/>
  <c r="W46" i="4"/>
  <c r="T14" i="4"/>
  <c r="T13" i="4"/>
  <c r="T16" i="4"/>
  <c r="T15" i="4"/>
  <c r="X49" i="4"/>
  <c r="V45" i="4"/>
  <c r="V44" i="4"/>
  <c r="Z51" i="4"/>
  <c r="AA51" i="4" s="1"/>
  <c r="W45" i="4" l="1"/>
  <c r="X45" i="4" s="1"/>
  <c r="W18" i="4"/>
  <c r="X18" i="4" s="1"/>
  <c r="Y18" i="4" s="1"/>
  <c r="Z18" i="4" s="1"/>
  <c r="W47" i="4"/>
  <c r="X46" i="4" s="1"/>
  <c r="Y19" i="4"/>
  <c r="Z19" i="4" s="1"/>
  <c r="AA50" i="4"/>
  <c r="AB50" i="4" s="1"/>
  <c r="AB51" i="4"/>
  <c r="AC51" i="4" s="1"/>
  <c r="U12" i="4"/>
  <c r="V12" i="4" s="1"/>
  <c r="U13" i="4"/>
  <c r="U15" i="4"/>
  <c r="U14" i="4"/>
  <c r="U16" i="4"/>
  <c r="U17" i="4"/>
  <c r="V17" i="4" s="1"/>
  <c r="Z49" i="4"/>
  <c r="AA49" i="4" s="1"/>
  <c r="W44" i="4"/>
  <c r="W43" i="4"/>
  <c r="Y48" i="4"/>
  <c r="Z48" i="4" s="1"/>
  <c r="X44" i="4" l="1"/>
  <c r="Y44" i="4" s="1"/>
  <c r="X47" i="4"/>
  <c r="Y47" i="4" s="1"/>
  <c r="Z47" i="4" s="1"/>
  <c r="AA47" i="4" s="1"/>
  <c r="AB49" i="4"/>
  <c r="AC49" i="4" s="1"/>
  <c r="AC50" i="4"/>
  <c r="X42" i="4"/>
  <c r="Y42" i="4" s="1"/>
  <c r="X43" i="4"/>
  <c r="Y46" i="4"/>
  <c r="Y45" i="4"/>
  <c r="AA48" i="4"/>
  <c r="AB48" i="4" s="1"/>
  <c r="V16" i="4"/>
  <c r="W17" i="4" s="1"/>
  <c r="X17" i="4" s="1"/>
  <c r="V15" i="4"/>
  <c r="V14" i="4"/>
  <c r="V13" i="4"/>
  <c r="Y43" i="4" l="1"/>
  <c r="Z43" i="4" s="1"/>
  <c r="Z46" i="4"/>
  <c r="AA46" i="4" s="1"/>
  <c r="AB46" i="4" s="1"/>
  <c r="Z42" i="4"/>
  <c r="AA42" i="4" s="1"/>
  <c r="AC48" i="4"/>
  <c r="AB47" i="4"/>
  <c r="AC47" i="4" s="1"/>
  <c r="W13" i="4"/>
  <c r="W12" i="4"/>
  <c r="X12" i="4" s="1"/>
  <c r="Z45" i="4"/>
  <c r="Z44" i="4"/>
  <c r="W16" i="4"/>
  <c r="W15" i="4"/>
  <c r="W14" i="4"/>
  <c r="AA45" i="4" l="1"/>
  <c r="AB45" i="4" s="1"/>
  <c r="AC45" i="4" s="1"/>
  <c r="X13" i="4"/>
  <c r="X14" i="4"/>
  <c r="AC46" i="4"/>
  <c r="X15" i="4"/>
  <c r="X16" i="4"/>
  <c r="AA43" i="4"/>
  <c r="AA44" i="4"/>
  <c r="AB44" i="4" l="1"/>
  <c r="AC44" i="4" s="1"/>
  <c r="Y14" i="4"/>
  <c r="Y15" i="4"/>
  <c r="Y17" i="4"/>
  <c r="Z17" i="4" s="1"/>
  <c r="Y16" i="4"/>
  <c r="AB43" i="4"/>
  <c r="AB42" i="4"/>
  <c r="AC42" i="4" s="1"/>
  <c r="Y12" i="4"/>
  <c r="Z12" i="4" s="1"/>
  <c r="Y13" i="4"/>
  <c r="AC43" i="4" l="1"/>
  <c r="AA12" i="4"/>
  <c r="Z16" i="4"/>
  <c r="Z15" i="4"/>
  <c r="Z13" i="4"/>
  <c r="AA13" i="4" s="1" a="1"/>
  <c r="AA13" i="4" s="1"/>
  <c r="Z14" i="4"/>
  <c r="B31" i="4" l="1"/>
  <c r="A115" i="6"/>
  <c r="G115" i="6" s="1"/>
  <c r="AA14" i="4" a="1"/>
  <c r="AA14" i="4" s="1"/>
  <c r="AA15" i="4" s="1" a="1"/>
  <c r="AA15" i="4" s="1"/>
  <c r="B30" i="4"/>
  <c r="A114" i="6"/>
  <c r="G114" i="6" s="1"/>
  <c r="AA16" i="4" l="1" a="1"/>
  <c r="AA16" i="4" s="1"/>
  <c r="AA17" i="4" s="1" a="1"/>
  <c r="AA17" i="4" s="1"/>
  <c r="A117" i="6"/>
  <c r="G117" i="6" s="1"/>
  <c r="B33" i="4"/>
  <c r="O31" i="4"/>
  <c r="A18" i="6"/>
  <c r="G7" i="6"/>
  <c r="H7" i="6" s="1"/>
  <c r="O30" i="4"/>
  <c r="A17" i="6"/>
  <c r="B32" i="4"/>
  <c r="A116" i="6"/>
  <c r="G116" i="6" s="1"/>
  <c r="P54" i="4" l="1"/>
  <c r="P42" i="4"/>
  <c r="B42" i="4" s="1"/>
  <c r="A28" i="6" s="1"/>
  <c r="D7" i="6"/>
  <c r="C7" i="6"/>
  <c r="A20" i="6"/>
  <c r="O33" i="4"/>
  <c r="B35" i="4"/>
  <c r="A119" i="6"/>
  <c r="G119" i="6" s="1"/>
  <c r="AA18" i="4" a="1"/>
  <c r="AA18" i="4" s="1"/>
  <c r="F29" i="6"/>
  <c r="H29" i="6" s="1"/>
  <c r="F40" i="6"/>
  <c r="F18" i="6"/>
  <c r="H18" i="6" s="1"/>
  <c r="A19" i="6"/>
  <c r="O32" i="4"/>
  <c r="P55" i="4"/>
  <c r="P43" i="4"/>
  <c r="B43" i="4" s="1"/>
  <c r="A29" i="6" s="1"/>
  <c r="F28" i="6"/>
  <c r="H28" i="6" s="1"/>
  <c r="F17" i="6"/>
  <c r="H17" i="6" s="1"/>
  <c r="F39" i="6"/>
  <c r="A118" i="6"/>
  <c r="G118" i="6" s="1"/>
  <c r="B34" i="4"/>
  <c r="P56" i="4" l="1"/>
  <c r="P44" i="4"/>
  <c r="B44" i="4" s="1"/>
  <c r="A30" i="6" s="1"/>
  <c r="AA19" i="4" a="1"/>
  <c r="AA19" i="4" s="1"/>
  <c r="F19" i="6"/>
  <c r="H19" i="6" s="1"/>
  <c r="F41" i="6"/>
  <c r="F30" i="6"/>
  <c r="H30" i="6" s="1"/>
  <c r="F31" i="6"/>
  <c r="H31" i="6" s="1"/>
  <c r="F20" i="6"/>
  <c r="H20" i="6" s="1"/>
  <c r="F42" i="6"/>
  <c r="P45" i="4"/>
  <c r="B45" i="4" s="1"/>
  <c r="A31" i="6" s="1"/>
  <c r="P57" i="4"/>
  <c r="C18" i="6"/>
  <c r="D18" i="6"/>
  <c r="H39" i="6"/>
  <c r="F50" i="6"/>
  <c r="F98" i="6"/>
  <c r="H98" i="6" s="1"/>
  <c r="F114" i="6"/>
  <c r="F99" i="6"/>
  <c r="H99" i="6" s="1"/>
  <c r="F51" i="6"/>
  <c r="F115" i="6"/>
  <c r="H115" i="6" s="1"/>
  <c r="H40" i="6"/>
  <c r="D17" i="6"/>
  <c r="C17" i="6"/>
  <c r="D29" i="6"/>
  <c r="C29" i="6"/>
  <c r="K115" i="6"/>
  <c r="O35" i="4"/>
  <c r="A22" i="6"/>
  <c r="O34" i="4"/>
  <c r="A21" i="6"/>
  <c r="K114" i="6"/>
  <c r="D28" i="6"/>
  <c r="C28" i="6"/>
  <c r="A120" i="6"/>
  <c r="B36" i="4"/>
  <c r="B115" i="4"/>
  <c r="A94" i="6" s="1"/>
  <c r="B135" i="4"/>
  <c r="A110" i="6" s="1"/>
  <c r="B131" i="4"/>
  <c r="A108" i="6" s="1"/>
  <c r="B119" i="4"/>
  <c r="A97" i="6" s="1"/>
  <c r="B137" i="4"/>
  <c r="A111" i="6" s="1"/>
  <c r="B117" i="4"/>
  <c r="A95" i="6" s="1"/>
  <c r="B133" i="4"/>
  <c r="A109" i="6" s="1"/>
  <c r="B78" i="4"/>
  <c r="A61" i="6" s="1"/>
  <c r="B102" i="4"/>
  <c r="A83" i="6" s="1"/>
  <c r="B120" i="4"/>
  <c r="A98" i="6" s="1"/>
  <c r="B54" i="4"/>
  <c r="A39" i="6" s="1"/>
  <c r="B66" i="4"/>
  <c r="A50" i="6" s="1"/>
  <c r="B90" i="4"/>
  <c r="A72" i="6" s="1"/>
  <c r="B91" i="4"/>
  <c r="A73" i="6" s="1"/>
  <c r="B55" i="4"/>
  <c r="A40" i="6" s="1"/>
  <c r="B103" i="4"/>
  <c r="A84" i="6" s="1"/>
  <c r="B67" i="4"/>
  <c r="A51" i="6" s="1"/>
  <c r="B121" i="4"/>
  <c r="A99" i="6" s="1"/>
  <c r="B79" i="4"/>
  <c r="A62" i="6" s="1"/>
  <c r="P46" i="4" l="1"/>
  <c r="B46" i="4" s="1"/>
  <c r="A32" i="6" s="1"/>
  <c r="P58" i="4"/>
  <c r="D40" i="6"/>
  <c r="C40" i="6"/>
  <c r="D39" i="6"/>
  <c r="C39" i="6"/>
  <c r="K116" i="6"/>
  <c r="D30" i="6"/>
  <c r="C30" i="6"/>
  <c r="F33" i="6"/>
  <c r="H33" i="6" s="1"/>
  <c r="F44" i="6"/>
  <c r="F22" i="6"/>
  <c r="H22" i="6" s="1"/>
  <c r="D115" i="6"/>
  <c r="C115" i="6"/>
  <c r="F100" i="6"/>
  <c r="H100" i="6" s="1"/>
  <c r="F116" i="6"/>
  <c r="H116" i="6" s="1"/>
  <c r="F52" i="6"/>
  <c r="H41" i="6"/>
  <c r="P47" i="4"/>
  <c r="B47" i="4" s="1"/>
  <c r="A33" i="6" s="1"/>
  <c r="P59" i="4"/>
  <c r="F62" i="6"/>
  <c r="H51" i="6"/>
  <c r="D19" i="6"/>
  <c r="C19" i="6"/>
  <c r="D99" i="6"/>
  <c r="C99" i="6"/>
  <c r="B57" i="4"/>
  <c r="A42" i="6" s="1"/>
  <c r="B123" i="4"/>
  <c r="A101" i="6" s="1"/>
  <c r="B81" i="4"/>
  <c r="A64" i="6" s="1"/>
  <c r="B93" i="4"/>
  <c r="A75" i="6" s="1"/>
  <c r="B69" i="4"/>
  <c r="A53" i="6" s="1"/>
  <c r="B105" i="4"/>
  <c r="A86" i="6" s="1"/>
  <c r="A121" i="6"/>
  <c r="B37" i="4"/>
  <c r="AA20" i="4" a="1"/>
  <c r="AA20" i="4" s="1"/>
  <c r="O36" i="4"/>
  <c r="A23" i="6"/>
  <c r="H114" i="6"/>
  <c r="B2" i="6"/>
  <c r="H42" i="6"/>
  <c r="F101" i="6"/>
  <c r="H101" i="6" s="1"/>
  <c r="F53" i="6"/>
  <c r="F117" i="6"/>
  <c r="H117" i="6" s="1"/>
  <c r="B104" i="4"/>
  <c r="A85" i="6" s="1"/>
  <c r="B80" i="4"/>
  <c r="A63" i="6" s="1"/>
  <c r="B56" i="4"/>
  <c r="A41" i="6" s="1"/>
  <c r="B122" i="4"/>
  <c r="A100" i="6" s="1"/>
  <c r="B92" i="4"/>
  <c r="A74" i="6" s="1"/>
  <c r="B68" i="4"/>
  <c r="A52" i="6" s="1"/>
  <c r="D98" i="6"/>
  <c r="C98" i="6"/>
  <c r="C20" i="6"/>
  <c r="D20" i="6"/>
  <c r="F43" i="6"/>
  <c r="F21" i="6"/>
  <c r="H21" i="6" s="1"/>
  <c r="F32" i="6"/>
  <c r="H32" i="6" s="1"/>
  <c r="H50" i="6"/>
  <c r="F61" i="6"/>
  <c r="K117" i="6"/>
  <c r="C31" i="6"/>
  <c r="D31" i="6"/>
  <c r="K118" i="6" l="1"/>
  <c r="C32" i="6"/>
  <c r="D32" i="6"/>
  <c r="D42" i="6"/>
  <c r="C42" i="6"/>
  <c r="C116" i="6"/>
  <c r="D116" i="6"/>
  <c r="D21" i="6"/>
  <c r="C21" i="6"/>
  <c r="D100" i="6"/>
  <c r="C100" i="6"/>
  <c r="C114" i="6"/>
  <c r="D114" i="6"/>
  <c r="A24" i="6"/>
  <c r="O37" i="4"/>
  <c r="C51" i="6"/>
  <c r="D51" i="6"/>
  <c r="H62" i="6"/>
  <c r="F73" i="6"/>
  <c r="C50" i="6"/>
  <c r="D50" i="6"/>
  <c r="P60" i="4"/>
  <c r="P48" i="4"/>
  <c r="B48" i="4" s="1"/>
  <c r="A34" i="6" s="1"/>
  <c r="B59" i="4"/>
  <c r="A44" i="6" s="1"/>
  <c r="B95" i="4"/>
  <c r="A77" i="6" s="1"/>
  <c r="B125" i="4"/>
  <c r="A103" i="6" s="1"/>
  <c r="B107" i="4"/>
  <c r="A88" i="6" s="1"/>
  <c r="B71" i="4"/>
  <c r="A55" i="6" s="1"/>
  <c r="B83" i="4"/>
  <c r="A66" i="6" s="1"/>
  <c r="D22" i="6"/>
  <c r="C22" i="6"/>
  <c r="B38" i="4"/>
  <c r="A122" i="6"/>
  <c r="AA21" i="4" a="1"/>
  <c r="AA21" i="4" s="1"/>
  <c r="AA22" i="4" s="1"/>
  <c r="AA23" i="4" s="1"/>
  <c r="F103" i="6"/>
  <c r="H103" i="6" s="1"/>
  <c r="H44" i="6"/>
  <c r="F55" i="6"/>
  <c r="F119" i="6"/>
  <c r="H119" i="6" s="1"/>
  <c r="F118" i="6"/>
  <c r="H118" i="6" s="1"/>
  <c r="H43" i="6"/>
  <c r="F54" i="6"/>
  <c r="F102" i="6"/>
  <c r="H102" i="6" s="1"/>
  <c r="F94" i="6"/>
  <c r="D117" i="6"/>
  <c r="C117" i="6"/>
  <c r="H61" i="6"/>
  <c r="F72" i="6"/>
  <c r="F64" i="6"/>
  <c r="H53" i="6"/>
  <c r="C41" i="6"/>
  <c r="D41" i="6"/>
  <c r="K119" i="6"/>
  <c r="C33" i="6"/>
  <c r="D33" i="6"/>
  <c r="B124" i="4"/>
  <c r="A102" i="6" s="1"/>
  <c r="B82" i="4"/>
  <c r="A65" i="6" s="1"/>
  <c r="B106" i="4"/>
  <c r="A87" i="6" s="1"/>
  <c r="B94" i="4"/>
  <c r="A76" i="6" s="1"/>
  <c r="B58" i="4"/>
  <c r="A43" i="6" s="1"/>
  <c r="B70" i="4"/>
  <c r="A54" i="6" s="1"/>
  <c r="D101" i="6"/>
  <c r="C101" i="6"/>
  <c r="H52" i="6"/>
  <c r="F63" i="6"/>
  <c r="Q53" i="4" l="1"/>
  <c r="Q41" i="4"/>
  <c r="B41" i="4" s="1"/>
  <c r="A27" i="6" s="1"/>
  <c r="F75" i="6"/>
  <c r="H64" i="6"/>
  <c r="H72" i="6"/>
  <c r="F83" i="6"/>
  <c r="H83" i="6" s="1"/>
  <c r="D118" i="6"/>
  <c r="C118" i="6"/>
  <c r="B108" i="4"/>
  <c r="A89" i="6" s="1"/>
  <c r="B60" i="4"/>
  <c r="A45" i="6" s="1"/>
  <c r="B96" i="4"/>
  <c r="A78" i="6" s="1"/>
  <c r="B84" i="4"/>
  <c r="A67" i="6" s="1"/>
  <c r="B126" i="4"/>
  <c r="A104" i="6" s="1"/>
  <c r="B72" i="4"/>
  <c r="A56" i="6" s="1"/>
  <c r="P61" i="4"/>
  <c r="P49" i="4"/>
  <c r="B49" i="4" s="1"/>
  <c r="A35" i="6" s="1"/>
  <c r="D61" i="6"/>
  <c r="C61" i="6"/>
  <c r="D119" i="6"/>
  <c r="C119" i="6"/>
  <c r="F66" i="6"/>
  <c r="H55" i="6"/>
  <c r="D52" i="6"/>
  <c r="C52" i="6"/>
  <c r="C43" i="6"/>
  <c r="D43" i="6"/>
  <c r="C44" i="6"/>
  <c r="D44" i="6"/>
  <c r="F95" i="6"/>
  <c r="F109" i="6"/>
  <c r="H109" i="6" s="1"/>
  <c r="F110" i="6"/>
  <c r="H110" i="6" s="1"/>
  <c r="F111" i="6"/>
  <c r="H111" i="6" s="1"/>
  <c r="F108" i="6"/>
  <c r="H108" i="6" s="1"/>
  <c r="H94" i="6"/>
  <c r="D103" i="6"/>
  <c r="C103" i="6"/>
  <c r="H73" i="6"/>
  <c r="F84" i="6"/>
  <c r="H84" i="6" s="1"/>
  <c r="B39" i="4"/>
  <c r="A123" i="6"/>
  <c r="O38" i="4"/>
  <c r="A25" i="6"/>
  <c r="D62" i="6"/>
  <c r="C62" i="6"/>
  <c r="D102" i="6"/>
  <c r="C102" i="6"/>
  <c r="H63" i="6"/>
  <c r="F74" i="6"/>
  <c r="D53" i="6"/>
  <c r="C53" i="6"/>
  <c r="H54" i="6"/>
  <c r="F65" i="6"/>
  <c r="F85" i="6" l="1"/>
  <c r="H85" i="6" s="1"/>
  <c r="H74" i="6"/>
  <c r="C63" i="6"/>
  <c r="D63" i="6"/>
  <c r="D84" i="6"/>
  <c r="C84" i="6"/>
  <c r="D109" i="6"/>
  <c r="C109" i="6"/>
  <c r="C55" i="6"/>
  <c r="D55" i="6"/>
  <c r="B85" i="4"/>
  <c r="A68" i="6" s="1"/>
  <c r="B97" i="4"/>
  <c r="A79" i="6" s="1"/>
  <c r="B61" i="4"/>
  <c r="A46" i="6" s="1"/>
  <c r="B109" i="4"/>
  <c r="A90" i="6" s="1"/>
  <c r="B73" i="4"/>
  <c r="A57" i="6" s="1"/>
  <c r="B127" i="4"/>
  <c r="A105" i="6" s="1"/>
  <c r="D73" i="6"/>
  <c r="C73" i="6"/>
  <c r="H95" i="6"/>
  <c r="F96" i="6"/>
  <c r="H96" i="6" s="1"/>
  <c r="H66" i="6"/>
  <c r="F77" i="6"/>
  <c r="D83" i="6"/>
  <c r="C83" i="6"/>
  <c r="P50" i="4"/>
  <c r="B50" i="4" s="1"/>
  <c r="A36" i="6" s="1"/>
  <c r="P62" i="4"/>
  <c r="D110" i="6"/>
  <c r="C110" i="6"/>
  <c r="D72" i="6"/>
  <c r="C72" i="6"/>
  <c r="D108" i="6"/>
  <c r="C108" i="6"/>
  <c r="O39" i="4"/>
  <c r="A26" i="6"/>
  <c r="C64" i="6"/>
  <c r="D64" i="6"/>
  <c r="F76" i="6"/>
  <c r="H65" i="6"/>
  <c r="D54" i="6"/>
  <c r="C54" i="6"/>
  <c r="D94" i="6"/>
  <c r="C94" i="6"/>
  <c r="H75" i="6"/>
  <c r="F86" i="6"/>
  <c r="H86" i="6" s="1"/>
  <c r="C111" i="6"/>
  <c r="D111" i="6"/>
  <c r="B77" i="4"/>
  <c r="A60" i="6" s="1"/>
  <c r="B101" i="4"/>
  <c r="A82" i="6" s="1"/>
  <c r="B65" i="4"/>
  <c r="A49" i="6" s="1"/>
  <c r="B89" i="4"/>
  <c r="A71" i="6" s="1"/>
  <c r="B53" i="4"/>
  <c r="A38" i="6" s="1"/>
  <c r="D65" i="6" l="1"/>
  <c r="C65" i="6"/>
  <c r="H77" i="6"/>
  <c r="F88" i="6"/>
  <c r="H88" i="6" s="1"/>
  <c r="H76" i="6"/>
  <c r="F87" i="6"/>
  <c r="H87" i="6" s="1"/>
  <c r="C66" i="6"/>
  <c r="D66" i="6"/>
  <c r="D86" i="6"/>
  <c r="C86" i="6"/>
  <c r="C96" i="6"/>
  <c r="D96" i="6"/>
  <c r="C75" i="6"/>
  <c r="D75" i="6"/>
  <c r="D95" i="6"/>
  <c r="C95" i="6"/>
  <c r="B98" i="4"/>
  <c r="A80" i="6" s="1"/>
  <c r="B62" i="4"/>
  <c r="A47" i="6" s="1"/>
  <c r="B86" i="4"/>
  <c r="A69" i="6" s="1"/>
  <c r="B128" i="4"/>
  <c r="A106" i="6" s="1"/>
  <c r="B110" i="4"/>
  <c r="A91" i="6" s="1"/>
  <c r="B74" i="4"/>
  <c r="A58" i="6" s="1"/>
  <c r="D74" i="6"/>
  <c r="C74" i="6"/>
  <c r="P63" i="4"/>
  <c r="P51" i="4"/>
  <c r="B51" i="4" s="1"/>
  <c r="A37" i="6" s="1"/>
  <c r="D85" i="6"/>
  <c r="C85" i="6"/>
  <c r="D87" i="6" l="1"/>
  <c r="C87" i="6"/>
  <c r="C76" i="6"/>
  <c r="D76" i="6"/>
  <c r="C77" i="6"/>
  <c r="D77" i="6"/>
  <c r="H125" i="6"/>
  <c r="D2" i="6" s="1"/>
  <c r="C88" i="6"/>
  <c r="D88" i="6"/>
  <c r="B75" i="4"/>
  <c r="A59" i="6" s="1"/>
  <c r="B129" i="4"/>
  <c r="A107" i="6" s="1"/>
  <c r="B63" i="4"/>
  <c r="A48" i="6" s="1"/>
  <c r="B99" i="4"/>
  <c r="A81" i="6" s="1"/>
  <c r="B111" i="4"/>
  <c r="A92" i="6" s="1"/>
  <c r="B87" i="4"/>
  <c r="A7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<sst xmlns="http://schemas.openxmlformats.org/spreadsheetml/2006/main" count="27974" uniqueCount="20061">
  <si>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</si>
  <si>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</si>
  <si>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</si>
  <si>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</si>
  <si>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</si>
  <si>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</si>
  <si>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</si>
  <si>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</si>
  <si>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</si>
  <si>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</si>
  <si>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</si>
  <si>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</si>
  <si>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</si>
  <si>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</si>
  <si>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</si>
  <si>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</si>
  <si>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</si>
  <si>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</si>
  <si>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</si>
  <si>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</si>
  <si>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</si>
  <si>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</si>
  <si>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</si>
  <si>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</si>
  <si>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</si>
  <si>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</si>
  <si>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</si>
  <si>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</si>
  <si>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</si>
  <si>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</si>
  <si>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</si>
  <si>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</si>
  <si>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</si>
  <si>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</si>
  <si>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</si>
  <si>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</si>
  <si>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</si>
  <si>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</si>
  <si>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</si>
  <si>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</si>
  <si>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</si>
  <si>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</si>
  <si>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</si>
  <si>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</si>
  <si>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</si>
  <si>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</si>
  <si>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</si>
  <si>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</si>
  <si>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</si>
  <si>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</si>
  <si>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</si>
  <si>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</si>
  <si>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</si>
  <si>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</si>
  <si>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</si>
  <si>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</si>
  <si>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</si>
  <si>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</si>
  <si>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</si>
  <si>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</si>
  <si>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</si>
  <si>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</si>
  <si>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</si>
  <si>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</si>
  <si>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</si>
  <si>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</si>
  <si>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</si>
  <si>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</si>
  <si>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</si>
  <si>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</si>
  <si>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</si>
  <si>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</si>
  <si>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</si>
  <si>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</si>
  <si>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</si>
  <si>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</si>
  <si>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</si>
  <si>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</si>
  <si>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</si>
  <si>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</si>
  <si>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</si>
  <si>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</si>
  <si>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</si>
  <si>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</si>
  <si>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</si>
  <si>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</si>
  <si>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</si>
  <si>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</si>
  <si>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</si>
  <si>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</si>
  <si>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</si>
  <si>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</si>
  <si>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</si>
  <si>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</si>
  <si>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</si>
  <si>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</si>
  <si>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</si>
  <si>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</si>
  <si>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</si>
  <si>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</si>
  <si>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</si>
  <si>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</si>
  <si>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</si>
  <si>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</si>
  <si>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</si>
  <si>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</si>
  <si>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</si>
  <si>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</si>
  <si>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</si>
  <si>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</si>
  <si>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</si>
  <si>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</si>
  <si>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</si>
  <si>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</si>
  <si>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</si>
  <si>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</si>
  <si>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</si>
  <si>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</si>
  <si>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</si>
  <si>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</si>
  <si>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</si>
  <si>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</si>
  <si>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</si>
  <si>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</si>
  <si>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</si>
  <si>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</si>
  <si>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</si>
  <si>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</si>
  <si>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</si>
  <si>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</si>
  <si>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</si>
  <si>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</si>
  <si>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</si>
  <si>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</si>
  <si>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</si>
  <si>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</si>
  <si>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</si>
  <si>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</si>
  <si>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</si>
  <si>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</si>
  <si>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</si>
  <si>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</si>
  <si>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</si>
  <si>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</si>
  <si>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</si>
  <si>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</si>
  <si>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</si>
  <si>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</si>
  <si>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</si>
  <si>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</si>
  <si>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</si>
  <si>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</si>
  <si>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</si>
  <si>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</si>
  <si>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</si>
  <si>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</si>
  <si>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</si>
  <si>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</si>
  <si>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</si>
  <si>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</si>
  <si>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</si>
  <si>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</si>
  <si>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</si>
  <si>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</si>
  <si>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</si>
  <si>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</si>
  <si>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</si>
  <si>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</si>
  <si>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</si>
  <si>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</si>
  <si>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</si>
  <si>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</si>
  <si>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</si>
  <si>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</si>
  <si>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</si>
  <si>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</si>
  <si>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</si>
  <si>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</si>
  <si>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</si>
  <si>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</si>
  <si>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</si>
  <si>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</si>
  <si>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</si>
  <si>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</si>
  <si>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</si>
  <si>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</si>
  <si>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</si>
  <si>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</si>
  <si>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</si>
  <si>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</si>
  <si>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</si>
  <si>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</si>
  <si>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</si>
  <si>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</si>
  <si>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</si>
  <si>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</si>
  <si>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</si>
  <si>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</si>
  <si>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</si>
  <si>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</si>
  <si>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</si>
  <si>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</si>
  <si>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</si>
  <si>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</si>
  <si>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</si>
  <si>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</si>
  <si>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</si>
  <si>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</si>
  <si>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</si>
  <si>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</si>
  <si>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</si>
  <si>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</si>
  <si>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</si>
  <si>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</si>
  <si>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</si>
  <si>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</si>
  <si>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</si>
  <si>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</si>
  <si>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</si>
  <si>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</si>
  <si>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</si>
  <si>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</si>
  <si>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</si>
  <si>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</si>
  <si>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</si>
  <si>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</si>
  <si>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</si>
  <si>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</si>
  <si>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</si>
  <si>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</si>
  <si>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</si>
  <si>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</si>
  <si>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</si>
  <si>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</si>
  <si>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</si>
  <si>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</si>
  <si>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</si>
  <si>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</si>
  <si>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</si>
  <si>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</si>
  <si>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</si>
  <si>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</si>
  <si>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</si>
  <si>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</si>
  <si>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</si>
  <si>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</si>
  <si>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</si>
  <si>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</si>
  <si>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</si>
  <si>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</si>
  <si>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</si>
  <si>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</si>
  <si>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</si>
  <si>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</si>
  <si>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</si>
  <si>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</si>
  <si>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</si>
  <si>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</si>
  <si>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</si>
  <si>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</si>
  <si>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</si>
  <si>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</si>
  <si>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</si>
  <si>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</si>
  <si>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</si>
  <si>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</si>
  <si>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</si>
  <si>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</si>
  <si>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</si>
  <si>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</si>
  <si>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</si>
  <si>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</si>
  <si>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</si>
  <si>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</si>
  <si>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</si>
  <si>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</si>
  <si>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</si>
  <si>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</si>
  <si>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</si>
  <si>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</si>
  <si>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</si>
  <si>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</si>
  <si>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</si>
  <si>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</si>
  <si>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</si>
  <si>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</si>
  <si>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</si>
  <si>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</si>
  <si>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</si>
  <si>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</si>
  <si>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</si>
  <si>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</si>
  <si>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</si>
  <si>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</si>
  <si>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</si>
  <si>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</si>
  <si>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</si>
  <si>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</si>
  <si>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</si>
  <si>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</si>
  <si>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</si>
  <si>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</si>
  <si>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</si>
  <si>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</si>
  <si>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</si>
  <si>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</si>
  <si>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</si>
  <si>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</si>
  <si>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</si>
  <si>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</si>
  <si>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</si>
  <si>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</si>
  <si>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</si>
  <si>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</si>
  <si>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</si>
  <si>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</si>
  <si>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</si>
  <si>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</si>
  <si>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</si>
  <si>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</si>
  <si>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</si>
  <si>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</si>
  <si>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</si>
  <si>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</si>
  <si>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</si>
  <si>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</si>
  <si>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</si>
  <si>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</si>
  <si>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</si>
  <si>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</si>
  <si>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</si>
  <si>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</si>
  <si>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</si>
  <si>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</si>
  <si>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</si>
  <si>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</si>
  <si>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</si>
  <si>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</si>
  <si>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</si>
  <si>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</si>
  <si>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</si>
  <si>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</si>
  <si>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</si>
  <si>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</si>
  <si>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</si>
  <si>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</si>
  <si>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</si>
  <si>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</si>
  <si>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</si>
  <si>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</si>
  <si>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</si>
  <si>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</si>
  <si>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</si>
  <si>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</si>
  <si>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</si>
  <si>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</si>
  <si>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</si>
  <si>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</si>
  <si>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</si>
  <si>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</si>
  <si>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</si>
  <si>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</si>
  <si>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</si>
  <si>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</si>
  <si>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</si>
  <si>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</si>
  <si>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</si>
  <si>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</si>
  <si>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</si>
  <si>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</si>
  <si>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</si>
  <si>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</si>
  <si>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</si>
  <si>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</si>
  <si>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</si>
  <si>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</si>
  <si>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</si>
  <si>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</si>
  <si>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</si>
  <si>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</si>
  <si>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</si>
  <si>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</si>
  <si>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</si>
  <si>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</si>
  <si>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</si>
  <si>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</si>
  <si>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</si>
  <si>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</si>
  <si>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</si>
  <si>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</si>
  <si>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</si>
  <si>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</si>
  <si>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</si>
  <si>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</si>
  <si>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</si>
  <si>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</si>
  <si>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</si>
  <si>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</si>
  <si>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</si>
  <si>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</si>
  <si>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</si>
  <si>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</si>
  <si>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</si>
  <si>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</si>
  <si>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</si>
  <si>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</si>
  <si>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</si>
  <si>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</si>
  <si>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</si>
  <si>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</si>
  <si>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</si>
  <si>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</si>
  <si>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</si>
  <si>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</si>
  <si>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</si>
  <si>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</si>
  <si>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</si>
  <si>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</si>
  <si>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</si>
  <si>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</si>
  <si>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</si>
  <si>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</si>
  <si>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</si>
  <si>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</si>
  <si>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</si>
  <si>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</si>
  <si>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</si>
  <si>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</si>
  <si>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</si>
  <si>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</si>
  <si>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</si>
  <si>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</si>
  <si>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</si>
  <si>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</si>
  <si>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</si>
  <si>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</si>
  <si>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</si>
  <si>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</si>
  <si>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</si>
  <si>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</si>
  <si>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</si>
  <si>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</si>
  <si>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</si>
  <si>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</si>
  <si>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</si>
  <si>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</si>
  <si>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</si>
  <si>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</si>
  <si>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</si>
  <si>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</si>
  <si>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</si>
  <si>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</si>
  <si>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</si>
  <si>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</si>
  <si>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</si>
  <si>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</si>
  <si>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</si>
  <si>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</si>
  <si>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</si>
  <si>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</si>
  <si>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</si>
  <si>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</si>
  <si>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</si>
  <si>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</si>
  <si>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</si>
  <si>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</si>
  <si>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</si>
  <si>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</si>
  <si>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</si>
  <si>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</si>
  <si>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</si>
  <si>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</si>
  <si>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</si>
  <si>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</si>
  <si>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</si>
  <si>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</si>
  <si>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</si>
  <si>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</si>
  <si>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</si>
  <si>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</si>
  <si>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</si>
  <si>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</si>
  <si>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</si>
  <si>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</si>
  <si>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</si>
  <si>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</si>
  <si>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</si>
  <si>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</si>
  <si>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</si>
  <si>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</si>
  <si>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</si>
  <si>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</si>
  <si>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</si>
  <si>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</si>
  <si>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</si>
  <si>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</si>
  <si>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</si>
  <si>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</si>
  <si>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</si>
  <si>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</si>
  <si>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</si>
  <si>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</si>
  <si>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</si>
  <si>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</si>
  <si>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</si>
  <si>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</si>
  <si>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</si>
  <si>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</si>
  <si>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</si>
  <si>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</si>
  <si>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</si>
  <si>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</si>
  <si>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</si>
  <si>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</si>
  <si>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</si>
  <si>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</si>
  <si>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</si>
  <si>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</si>
  <si>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</si>
  <si>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</si>
  <si>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</si>
  <si>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</si>
  <si>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</si>
  <si>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</si>
  <si>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</si>
  <si>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</si>
  <si>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</si>
  <si>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</si>
  <si>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</si>
  <si>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</si>
  <si>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</si>
  <si>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</si>
  <si>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</si>
  <si>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</si>
  <si>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</si>
  <si>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</si>
  <si>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</si>
  <si>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</si>
  <si>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</si>
  <si>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</si>
  <si>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</si>
  <si>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</si>
  <si>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</si>
  <si>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</si>
  <si>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</si>
  <si>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</si>
  <si>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</si>
  <si>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</si>
  <si>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</si>
  <si>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</si>
  <si>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</si>
  <si>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</si>
  <si>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</si>
  <si>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</si>
  <si>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</si>
  <si>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</si>
  <si>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</si>
  <si>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</si>
  <si>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</si>
  <si>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</si>
  <si>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</si>
  <si>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</si>
  <si>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</si>
  <si>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</si>
  <si>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</si>
  <si>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</si>
  <si>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</si>
  <si>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</si>
  <si>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</si>
  <si>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</si>
  <si>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</si>
  <si>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</si>
  <si>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</si>
  <si>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</si>
  <si>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</si>
  <si>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</si>
  <si>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</si>
  <si>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</si>
  <si>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</si>
  <si>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</si>
  <si>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</si>
  <si>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</si>
  <si>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</si>
  <si>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</si>
  <si>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</si>
  <si>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</si>
  <si>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</si>
  <si>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</si>
  <si>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</si>
  <si>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</si>
  <si>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</si>
  <si>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</si>
  <si>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</si>
  <si>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</si>
  <si>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</si>
  <si>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</si>
  <si>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</si>
  <si>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</si>
  <si>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</si>
  <si>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</si>
  <si>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</si>
  <si>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</si>
  <si>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</si>
  <si>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</si>
  <si>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</si>
  <si>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</si>
  <si>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</si>
  <si>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</si>
  <si>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</si>
  <si>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</si>
  <si>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</si>
  <si>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</si>
  <si>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</si>
  <si>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</si>
  <si>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</si>
  <si>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</si>
  <si>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</si>
  <si>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</si>
  <si>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</si>
  <si>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</si>
  <si>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</si>
  <si>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</si>
  <si>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</si>
  <si>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</si>
  <si>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</si>
  <si>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</si>
  <si>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</si>
  <si>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</si>
  <si>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</si>
  <si>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</si>
  <si>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</si>
  <si>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</si>
  <si>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</si>
  <si>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</si>
  <si>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</si>
  <si>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</si>
  <si>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</si>
  <si>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</si>
  <si>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</si>
  <si>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</si>
  <si>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</si>
  <si>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</si>
  <si>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</si>
  <si>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</si>
  <si>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</si>
  <si>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</si>
  <si>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</si>
  <si>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</si>
  <si>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</si>
  <si>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</si>
  <si>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</si>
  <si>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</si>
  <si>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</si>
  <si>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</si>
  <si>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</si>
  <si>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</si>
  <si>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</si>
  <si>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</si>
  <si>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</si>
  <si>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</si>
  <si>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</si>
  <si>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</si>
  <si>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</si>
  <si>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</si>
  <si>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</si>
  <si>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</si>
  <si>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</si>
  <si>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</si>
  <si>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</si>
  <si>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</si>
  <si>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</si>
  <si>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</si>
  <si>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</si>
  <si>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</si>
  <si>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</si>
  <si>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</si>
  <si>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</si>
  <si>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</si>
  <si>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</si>
  <si>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</si>
  <si>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</si>
  <si>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</si>
  <si>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</si>
  <si>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</si>
  <si>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</si>
  <si>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</si>
  <si>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</si>
  <si>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</si>
  <si>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</si>
  <si>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</si>
  <si>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</si>
  <si>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</si>
  <si>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</si>
  <si>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</si>
  <si>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</si>
  <si>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</si>
  <si>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</si>
  <si>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</si>
  <si>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</si>
  <si>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</si>
  <si>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</si>
  <si>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</si>
  <si>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</si>
  <si>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</si>
  <si>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</si>
  <si>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</si>
  <si>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</si>
  <si>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</si>
  <si>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</si>
  <si>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</si>
  <si>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</si>
  <si>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</si>
  <si>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</si>
  <si>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</si>
  <si>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</si>
  <si>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</si>
  <si>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</si>
  <si>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</si>
  <si>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</si>
  <si>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</si>
  <si>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</si>
  <si>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</si>
  <si>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</si>
  <si>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</si>
  <si>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</si>
  <si>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</si>
  <si>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</si>
  <si>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</si>
  <si>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</si>
  <si>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</si>
  <si>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</si>
  <si>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</si>
  <si>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</si>
  <si>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</si>
  <si>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</si>
  <si>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</si>
  <si>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</si>
  <si>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</si>
  <si>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</si>
  <si>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</si>
  <si>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</si>
  <si>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</si>
  <si>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</si>
  <si>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</si>
  <si>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</si>
  <si>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</si>
  <si>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</si>
  <si>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</si>
  <si>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</si>
  <si>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</si>
  <si>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</si>
  <si>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</si>
  <si>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</si>
  <si>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</si>
  <si>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</si>
  <si>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</si>
  <si>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</si>
  <si>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</si>
  <si>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</si>
  <si>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</si>
  <si>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</si>
  <si>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</si>
  <si>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</si>
  <si>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</si>
  <si>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</si>
  <si>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</si>
  <si>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</si>
  <si>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</si>
  <si>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</si>
  <si>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</si>
  <si>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</si>
  <si>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</si>
  <si>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</si>
  <si>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</si>
  <si>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</si>
  <si>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</si>
  <si>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</si>
  <si>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</si>
  <si>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</si>
  <si>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</si>
  <si>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</si>
  <si>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</si>
  <si>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</si>
  <si>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</si>
  <si>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</si>
  <si>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</si>
  <si>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</si>
  <si>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</si>
  <si>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</si>
  <si>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</si>
  <si>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</si>
  <si>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</si>
  <si>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</si>
  <si>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</si>
  <si>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</si>
  <si>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</si>
  <si>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</si>
  <si>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</si>
  <si>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</si>
  <si>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</si>
  <si>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</si>
  <si>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</si>
  <si>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</si>
  <si>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</si>
  <si>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</si>
  <si>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</si>
  <si>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</si>
  <si>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</si>
  <si>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</si>
  <si>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</si>
  <si>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</si>
  <si>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</si>
  <si>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</si>
  <si>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</si>
  <si>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</si>
  <si>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</si>
  <si>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</si>
  <si>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</si>
  <si>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</si>
  <si>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</si>
  <si>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</si>
  <si>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</si>
  <si>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</si>
  <si>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</si>
  <si>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</si>
  <si>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</si>
  <si>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</si>
  <si>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</si>
  <si>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</si>
  <si>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</si>
  <si>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</si>
  <si>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</si>
  <si>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</si>
  <si>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</si>
  <si>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</si>
  <si>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</si>
  <si>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</si>
  <si>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</si>
  <si>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</si>
  <si>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</si>
  <si>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</si>
  <si>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</si>
  <si>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</si>
  <si>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</si>
  <si>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</si>
  <si>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</si>
  <si>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</si>
  <si>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</si>
  <si>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</si>
  <si>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</si>
  <si>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</si>
  <si>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</si>
  <si>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</si>
  <si>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</si>
  <si>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</si>
  <si>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</si>
  <si>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</si>
  <si>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</si>
  <si>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</si>
  <si>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</si>
  <si>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</si>
  <si>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</si>
  <si>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</si>
  <si>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</si>
  <si>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</si>
  <si>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</si>
  <si>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</si>
  <si>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</si>
  <si>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</si>
  <si>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</si>
  <si>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</si>
  <si>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</si>
  <si>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</si>
  <si>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</si>
  <si>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</si>
  <si>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</si>
  <si>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</si>
  <si>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</si>
  <si>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</si>
  <si>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</si>
  <si>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</si>
  <si>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</si>
  <si>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</si>
  <si>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</si>
  <si>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</si>
  <si>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</si>
  <si>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</si>
  <si>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</si>
  <si>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</si>
  <si>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</si>
  <si>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</si>
  <si>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</si>
  <si>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</si>
  <si>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</si>
  <si>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</si>
  <si>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</si>
  <si>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</si>
  <si>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</si>
  <si>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</si>
  <si>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</si>
  <si>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</si>
  <si>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</si>
  <si>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</si>
  <si>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</si>
  <si>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</si>
  <si>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</si>
  <si>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</si>
  <si>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</si>
  <si>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</si>
  <si>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</si>
  <si>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</si>
  <si>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</si>
  <si>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</si>
  <si>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</si>
  <si>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</si>
  <si>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</si>
  <si>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</si>
  <si>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</si>
  <si>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</si>
  <si>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</si>
  <si>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</si>
  <si>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</si>
  <si>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</si>
  <si>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</si>
  <si>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</si>
  <si>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</si>
  <si>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</si>
  <si>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</si>
  <si>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</si>
  <si>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</si>
  <si>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</si>
  <si>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</si>
  <si>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</si>
  <si>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</si>
  <si>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</si>
  <si>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</si>
  <si>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</si>
  <si>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</si>
  <si>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</si>
  <si>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</si>
  <si>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</si>
  <si>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</si>
  <si>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</si>
  <si>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</si>
  <si>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</si>
  <si>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</si>
  <si>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</si>
  <si>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</si>
  <si>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</si>
  <si>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</si>
  <si>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</si>
  <si>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</si>
  <si>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</si>
  <si>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</si>
  <si>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</si>
  <si>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</si>
  <si>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</si>
  <si>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</si>
  <si>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</si>
  <si>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</si>
  <si>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</si>
  <si>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</si>
  <si>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</si>
  <si>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</si>
  <si>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</si>
  <si>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</si>
  <si>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</si>
  <si>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</si>
  <si>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</si>
  <si>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</si>
  <si>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</si>
  <si>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</si>
  <si>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</si>
  <si>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</si>
  <si>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</si>
  <si>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</si>
  <si>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</si>
  <si>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</si>
  <si>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</si>
  <si>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</si>
  <si>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</si>
  <si>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</si>
  <si>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</si>
  <si>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</si>
  <si>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</si>
  <si>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</si>
  <si>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</si>
  <si>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</si>
  <si>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</si>
  <si>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</si>
  <si>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</si>
  <si>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</si>
  <si>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</si>
  <si>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</si>
  <si>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</si>
  <si>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</si>
  <si>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</si>
  <si>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</si>
  <si>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</si>
  <si>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</si>
  <si>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</si>
  <si>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</si>
  <si>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</si>
  <si>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</si>
  <si>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</si>
  <si>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</si>
  <si>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</si>
  <si>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</si>
  <si>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</si>
  <si>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</si>
  <si>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</si>
  <si>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</si>
  <si>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</si>
  <si>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</si>
  <si>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</si>
  <si>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</si>
  <si>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</si>
  <si>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</si>
  <si>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</si>
  <si>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</si>
  <si>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</si>
  <si>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</si>
  <si>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</si>
  <si>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</si>
  <si>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</si>
  <si>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</si>
  <si>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</si>
  <si>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</si>
  <si>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</si>
  <si>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</si>
  <si>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</si>
  <si>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</si>
  <si>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</si>
  <si>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</si>
  <si>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</si>
  <si>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</si>
  <si>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</si>
  <si>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</si>
  <si>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</si>
  <si>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</si>
  <si>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</si>
  <si>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</si>
  <si>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</si>
  <si>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</si>
  <si>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</si>
  <si>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</si>
  <si>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</si>
  <si>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</si>
  <si>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</si>
  <si>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</si>
  <si>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</si>
  <si>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</si>
  <si>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</si>
  <si>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</si>
  <si>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</si>
  <si>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</si>
  <si>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</si>
  <si>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</si>
  <si>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</si>
  <si>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</si>
  <si>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</si>
  <si>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</si>
  <si>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</si>
  <si>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</si>
  <si>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</si>
  <si>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</si>
  <si>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</si>
  <si>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</si>
  <si>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</si>
  <si>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</si>
  <si>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</si>
  <si>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</si>
  <si>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</si>
  <si>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</si>
  <si>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</si>
  <si>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</si>
  <si>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</si>
  <si>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</si>
  <si>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</si>
  <si>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</si>
  <si>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</si>
  <si>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</si>
  <si>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</si>
  <si>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</si>
  <si>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</si>
  <si>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</si>
  <si>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</si>
  <si>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</si>
  <si>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</si>
  <si>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</si>
  <si>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</si>
  <si>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</si>
  <si>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</si>
  <si>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</si>
  <si>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</si>
  <si>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</si>
  <si>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</si>
  <si>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</si>
  <si>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</si>
  <si>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</si>
  <si>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</si>
  <si>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</si>
  <si>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</si>
  <si>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</si>
  <si>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</si>
  <si>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</si>
  <si>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</si>
  <si>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</si>
  <si>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</si>
  <si>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</si>
  <si>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</si>
  <si>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</si>
  <si>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</si>
  <si>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</si>
  <si>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</si>
  <si>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</si>
  <si>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</si>
  <si>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</si>
  <si>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</si>
  <si>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</si>
  <si>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</si>
  <si>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</si>
  <si>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</si>
  <si>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</si>
  <si>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</si>
  <si>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</si>
  <si>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</si>
  <si>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</si>
  <si>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</si>
  <si>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</si>
  <si>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</si>
  <si>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</si>
  <si>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</si>
  <si>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</si>
  <si>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</si>
  <si>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</si>
  <si>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</si>
  <si>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</si>
  <si>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</si>
  <si>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</si>
  <si>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</si>
  <si>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</si>
  <si>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</si>
  <si>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</si>
  <si>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</si>
  <si>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</si>
  <si>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</si>
  <si>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</si>
  <si>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</si>
  <si>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</si>
  <si>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</si>
  <si>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</si>
  <si>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</si>
  <si>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</si>
  <si>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</si>
  <si>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</si>
  <si>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</si>
  <si>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</si>
  <si>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</si>
  <si>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</si>
  <si>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</si>
  <si>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</si>
  <si>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</si>
  <si>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</si>
  <si>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</si>
  <si>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</si>
  <si>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</si>
  <si>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</si>
  <si>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</si>
  <si>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</si>
  <si>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</si>
  <si>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</si>
  <si>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</si>
  <si>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</si>
  <si>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</si>
  <si>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</si>
  <si>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</si>
  <si>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</si>
  <si>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</si>
  <si>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</si>
  <si>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</si>
  <si>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</si>
  <si>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</si>
  <si>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</si>
  <si>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</si>
  <si>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</si>
  <si>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</si>
  <si>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</si>
  <si>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</si>
  <si>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</si>
  <si>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</si>
  <si>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</si>
  <si>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</si>
  <si>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</si>
  <si>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</si>
  <si>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</si>
  <si>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</si>
  <si>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</si>
  <si>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</si>
  <si>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</si>
  <si>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</si>
  <si>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</si>
  <si>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</si>
  <si>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</si>
  <si>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</si>
  <si>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</si>
  <si>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</si>
  <si>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</si>
  <si>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</si>
  <si>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</si>
  <si>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</si>
  <si>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</si>
  <si>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</si>
  <si>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</si>
  <si>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</si>
  <si>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</si>
  <si>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</si>
  <si>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</si>
  <si>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</si>
  <si>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</si>
  <si>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</si>
  <si>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</si>
  <si>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</si>
  <si>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</si>
  <si>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</si>
  <si>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</si>
  <si>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</si>
  <si>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</si>
  <si>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</si>
  <si>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</si>
  <si>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</si>
  <si>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</si>
  <si>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</si>
  <si>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</si>
  <si>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</si>
  <si>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</si>
  <si>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</si>
  <si>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</si>
  <si>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</si>
  <si>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</si>
  <si>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</si>
  <si>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</si>
  <si>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</si>
  <si>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</si>
  <si>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</si>
  <si>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</si>
  <si>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</si>
  <si>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</si>
  <si>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</si>
  <si>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</si>
  <si>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</si>
  <si>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</si>
  <si>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</si>
  <si>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</si>
  <si>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</si>
  <si>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</si>
  <si>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</si>
  <si>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</si>
  <si>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</si>
  <si>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</si>
  <si>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</si>
  <si>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</si>
  <si>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</si>
  <si>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</si>
  <si>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</si>
  <si>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</si>
  <si>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</si>
  <si>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</si>
  <si>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</si>
  <si>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</si>
  <si>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</si>
  <si>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</si>
  <si>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</si>
  <si>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</si>
  <si>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</si>
  <si>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</si>
  <si>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</si>
  <si>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</si>
  <si>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</si>
  <si>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</si>
  <si>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</si>
  <si>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</si>
  <si>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</si>
  <si>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</si>
  <si>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</si>
  <si>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</si>
  <si>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</si>
  <si>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</si>
  <si>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</si>
  <si>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</si>
  <si>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</si>
  <si>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</si>
  <si>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</si>
  <si>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</si>
  <si>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</si>
  <si>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</si>
  <si>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</si>
  <si>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</si>
  <si>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</si>
  <si>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</si>
  <si>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</si>
  <si>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</si>
  <si>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</si>
  <si>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</si>
  <si>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</si>
  <si>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</si>
  <si>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</si>
  <si>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</si>
  <si>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</si>
  <si>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</si>
  <si>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</si>
  <si>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</si>
  <si>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</si>
  <si>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</si>
  <si>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</si>
  <si>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</si>
  <si>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</si>
  <si>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</si>
  <si>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</si>
  <si>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</si>
  <si>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</si>
  <si>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</si>
  <si>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</si>
  <si>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</si>
  <si>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</si>
  <si>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</si>
  <si>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</si>
  <si>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</si>
  <si>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</si>
  <si>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</si>
  <si>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</si>
  <si>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</si>
  <si>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</si>
  <si>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</si>
  <si>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</si>
  <si>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</si>
  <si>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</si>
  <si>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</si>
  <si>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</si>
  <si>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</si>
  <si>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</si>
  <si>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</si>
  <si>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</si>
  <si>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</si>
  <si>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</si>
  <si>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</si>
  <si>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</si>
  <si>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</si>
  <si>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</si>
  <si>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</si>
  <si>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</si>
  <si>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</si>
  <si>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</si>
  <si>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</si>
  <si>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</si>
  <si>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</si>
  <si>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</si>
  <si>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</si>
  <si>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</si>
  <si>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</si>
  <si>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</si>
  <si>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</si>
  <si>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</si>
  <si>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</si>
  <si>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</si>
  <si>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</si>
  <si>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</si>
  <si>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</si>
  <si>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</si>
  <si>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</si>
  <si>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</si>
  <si>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</si>
  <si>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</si>
  <si>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</si>
  <si>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</si>
  <si>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</si>
  <si>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</si>
  <si>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</si>
  <si>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</si>
  <si>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</si>
  <si>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</si>
  <si>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</si>
  <si>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</si>
  <si>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</si>
  <si>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</si>
  <si>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</si>
  <si>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</si>
  <si>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</si>
  <si>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</si>
  <si>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</si>
  <si>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</si>
  <si>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</si>
  <si>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</si>
  <si>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</si>
  <si>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</si>
  <si>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</si>
  <si>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</si>
  <si>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</si>
  <si>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</si>
  <si>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</si>
  <si>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</si>
  <si>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</si>
  <si>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</si>
  <si>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</si>
  <si>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</si>
  <si>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</si>
  <si>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</si>
  <si>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</si>
  <si>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</si>
  <si>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</si>
  <si>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</si>
  <si>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</si>
  <si>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</si>
  <si>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</si>
  <si>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</si>
  <si>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</si>
  <si>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</si>
  <si>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</si>
  <si>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</si>
  <si>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</si>
  <si>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</si>
  <si>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</si>
  <si>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</si>
  <si>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</si>
  <si>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</si>
  <si>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</si>
  <si>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</si>
  <si>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</si>
  <si>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</si>
  <si>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</si>
  <si>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</si>
  <si>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</si>
  <si>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</si>
  <si>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</si>
  <si>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</si>
  <si>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</si>
  <si>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</si>
  <si>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</si>
  <si>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</si>
  <si>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</si>
  <si>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</si>
  <si>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</si>
  <si>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</si>
  <si>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</si>
  <si>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</si>
  <si>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</si>
  <si>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</si>
  <si>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</si>
  <si>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</si>
  <si>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</si>
  <si>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</si>
  <si>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</si>
  <si>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</si>
  <si>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</si>
  <si>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</si>
  <si>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</si>
  <si>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</si>
  <si>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</si>
  <si>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</si>
  <si>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</si>
  <si>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</si>
  <si>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</si>
  <si>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</si>
  <si>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</si>
  <si>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</si>
  <si>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</si>
  <si>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</si>
  <si>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</si>
  <si>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</si>
  <si>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</si>
  <si>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</si>
  <si>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</si>
  <si>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</si>
  <si>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</si>
  <si>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</si>
  <si>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</si>
  <si>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</si>
  <si>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</si>
  <si>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</si>
  <si>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</si>
  <si>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</si>
  <si>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</si>
  <si>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</si>
  <si>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</si>
  <si>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</si>
  <si>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</si>
  <si>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</si>
  <si>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</si>
  <si>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</si>
  <si>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</si>
  <si>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</si>
  <si>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</si>
  <si>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</si>
  <si>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</si>
  <si>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</si>
  <si>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</si>
  <si>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</si>
  <si>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</si>
  <si>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</si>
  <si>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</si>
  <si>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</si>
  <si>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</si>
  <si>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</si>
  <si>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</si>
  <si>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</si>
  <si>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</si>
  <si>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</si>
  <si>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</si>
  <si>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</si>
  <si>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</si>
  <si>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</si>
  <si>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</si>
  <si>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</si>
  <si>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</si>
  <si>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</si>
  <si>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</si>
  <si>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</si>
  <si>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</si>
  <si>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</si>
  <si>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</si>
  <si>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</si>
  <si>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</si>
  <si>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</si>
  <si>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</si>
  <si>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</si>
  <si>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</si>
  <si>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</si>
  <si>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</si>
  <si>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</si>
  <si>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</si>
  <si>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</si>
  <si>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</si>
  <si>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</si>
  <si>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</si>
  <si>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</si>
  <si>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</si>
  <si>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</si>
  <si>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</si>
  <si>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</si>
  <si>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</si>
  <si>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</si>
  <si>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</si>
  <si>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</si>
  <si>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</si>
  <si>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</si>
  <si>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</si>
  <si>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</si>
  <si>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</si>
  <si>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</si>
  <si>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</si>
  <si>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</si>
  <si>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</si>
  <si>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</si>
  <si>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</si>
  <si>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</si>
  <si>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</si>
  <si>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</si>
  <si>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</si>
  <si>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</si>
  <si>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</si>
  <si>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</si>
  <si>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</si>
  <si>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</si>
  <si>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</si>
  <si>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</si>
  <si>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</si>
  <si>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</si>
  <si>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</si>
  <si>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</si>
  <si>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</si>
  <si>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</si>
  <si>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</si>
  <si>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</si>
  <si>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</si>
  <si>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</si>
  <si>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</si>
  <si>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</si>
  <si>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</si>
  <si>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</si>
  <si>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</si>
  <si>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</si>
  <si>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</si>
  <si>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</si>
  <si>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</si>
  <si>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</si>
  <si>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</si>
  <si>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</si>
  <si>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</si>
  <si>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</si>
  <si>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</si>
  <si>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</si>
  <si>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</si>
  <si>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</si>
  <si>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</si>
  <si>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</si>
  <si>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</si>
  <si>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</si>
  <si>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</si>
  <si>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</si>
  <si>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</si>
  <si>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</si>
  <si>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</si>
  <si>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</si>
  <si>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</si>
  <si>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</si>
  <si>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</si>
  <si>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</si>
  <si>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</si>
  <si>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</si>
  <si>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</si>
  <si>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</si>
  <si>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</si>
  <si>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</si>
  <si>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</si>
  <si>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</si>
  <si>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</si>
  <si>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</si>
  <si>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</si>
  <si>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</si>
  <si>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</si>
  <si>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</si>
  <si>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</si>
  <si>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</si>
  <si>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</si>
  <si>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</si>
  <si>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</si>
  <si>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</si>
  <si>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</si>
  <si>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</si>
  <si>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</si>
  <si>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</si>
  <si>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</si>
  <si>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</si>
  <si>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</si>
  <si>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</si>
  <si>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</si>
  <si>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</si>
  <si>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</si>
  <si>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</si>
  <si>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</si>
  <si>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</si>
  <si>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</si>
  <si>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</si>
  <si>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</si>
  <si>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</si>
  <si>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</si>
  <si>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</si>
  <si>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</si>
  <si>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</si>
  <si>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</si>
  <si>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</si>
  <si>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</si>
  <si>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</si>
  <si>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</si>
  <si>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</si>
  <si>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</si>
  <si>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</si>
  <si>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</si>
  <si>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</si>
  <si>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</si>
  <si>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</si>
  <si>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</si>
  <si>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</si>
  <si>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</si>
  <si>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</si>
  <si>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</si>
  <si>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</si>
  <si>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</si>
  <si>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</si>
  <si>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</si>
  <si>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</si>
  <si>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</si>
  <si>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</si>
  <si>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</si>
  <si>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</si>
  <si>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</si>
  <si>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</si>
  <si>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</si>
  <si>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</si>
  <si>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</si>
  <si>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</si>
  <si>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</si>
  <si>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</si>
  <si>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</si>
  <si>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</si>
  <si>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</si>
  <si>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</si>
  <si>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</si>
  <si>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</si>
  <si>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</si>
  <si>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</si>
  <si>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</si>
  <si>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</si>
  <si>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</si>
  <si>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</si>
  <si>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</si>
  <si>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</si>
  <si>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</si>
  <si>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</si>
  <si>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</si>
  <si>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</si>
  <si>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</si>
  <si>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</si>
  <si>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</si>
  <si>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</si>
  <si>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</si>
  <si>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</si>
  <si>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</si>
  <si>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</si>
  <si>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</si>
  <si>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</si>
  <si>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</si>
  <si>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</si>
  <si>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</si>
  <si>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</si>
  <si>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</si>
  <si>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</si>
  <si>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</si>
  <si>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</si>
  <si>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</si>
  <si>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</si>
  <si>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</si>
  <si>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</si>
  <si>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</si>
  <si>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</si>
  <si>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</si>
  <si>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</si>
  <si>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</si>
  <si>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</si>
  <si>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</si>
  <si>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</si>
  <si>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</si>
  <si>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</si>
  <si>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</si>
  <si>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</si>
  <si>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</si>
  <si>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</si>
  <si>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</si>
  <si>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</si>
  <si>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</si>
  <si>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</si>
  <si>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</si>
  <si>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</si>
  <si>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</si>
  <si>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</si>
  <si>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</si>
  <si>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</si>
  <si>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</si>
  <si>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</si>
  <si>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</si>
  <si>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</si>
  <si>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</si>
  <si>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</si>
  <si>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</si>
  <si>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</si>
  <si>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</si>
  <si>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</si>
  <si>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</si>
  <si>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</si>
  <si>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</si>
  <si>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</si>
  <si>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</si>
  <si>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</si>
  <si>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</si>
  <si>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</si>
  <si>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</si>
  <si>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</si>
  <si>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</si>
  <si>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</si>
  <si>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</si>
  <si>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</si>
  <si>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</si>
  <si>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</si>
  <si>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</si>
  <si>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</si>
  <si>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</si>
  <si>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</si>
  <si>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</si>
  <si>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</si>
  <si>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</si>
  <si>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</si>
  <si>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</si>
  <si>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</si>
  <si>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</si>
  <si>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</si>
  <si>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</si>
  <si>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</si>
  <si>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</si>
  <si>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</si>
  <si>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</si>
  <si>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</si>
  <si>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</si>
  <si>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</si>
  <si>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</si>
  <si>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</si>
  <si>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</si>
  <si>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</si>
  <si>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</si>
  <si>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</si>
  <si>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</si>
  <si>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</si>
  <si>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</si>
  <si>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</si>
  <si>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</si>
  <si>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</si>
  <si>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</si>
  <si>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</si>
  <si>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</si>
  <si>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</si>
  <si>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</si>
  <si>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</si>
  <si>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</si>
  <si>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</si>
  <si>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</si>
  <si>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</si>
  <si>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</si>
  <si>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</si>
  <si>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</si>
  <si>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</si>
  <si>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</si>
  <si>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</si>
  <si>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</si>
  <si>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</si>
  <si>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</si>
  <si>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</si>
  <si>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</si>
  <si>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</si>
  <si>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</si>
  <si>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</si>
  <si>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</si>
  <si>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</si>
  <si>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</si>
  <si>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</si>
  <si>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</si>
  <si>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</si>
  <si>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</si>
  <si>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</si>
  <si>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</si>
  <si>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</si>
  <si>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</si>
  <si>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</si>
  <si>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</si>
  <si>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</si>
  <si>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</si>
  <si>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</si>
  <si>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</si>
  <si>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</si>
  <si>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</si>
  <si>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</si>
  <si>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</si>
  <si>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</si>
  <si>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</si>
  <si>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</si>
  <si>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</si>
  <si>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</si>
  <si>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</si>
  <si>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</si>
  <si>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</si>
  <si>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</si>
  <si>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</si>
  <si>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</si>
  <si>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</si>
  <si>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</si>
  <si>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</si>
  <si>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</si>
  <si>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</si>
  <si>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</si>
  <si>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</si>
  <si>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</si>
  <si>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</si>
  <si>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</si>
  <si>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</si>
  <si>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</si>
  <si>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</si>
  <si>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</si>
  <si>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</si>
  <si>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</si>
  <si>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</si>
  <si>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</si>
  <si>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</si>
  <si>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</si>
  <si>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</si>
  <si>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</si>
  <si>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</si>
  <si>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</si>
  <si>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</si>
  <si>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</si>
  <si>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</si>
  <si>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</si>
  <si>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</si>
  <si>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</si>
  <si>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</si>
  <si>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</si>
  <si>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</si>
  <si>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</si>
  <si>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</si>
  <si>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</si>
  <si>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</si>
  <si>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</si>
  <si>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</si>
  <si>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</si>
  <si>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</si>
  <si>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</si>
  <si>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</si>
  <si>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</si>
  <si>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</si>
  <si>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</si>
  <si>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</si>
  <si>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</si>
  <si>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</si>
  <si>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</si>
  <si>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</si>
  <si>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</si>
  <si>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</si>
  <si>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</si>
  <si>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</si>
  <si>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</si>
  <si>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</si>
  <si>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</si>
  <si>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</si>
  <si>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</si>
  <si>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</si>
  <si>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</si>
  <si>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</si>
  <si>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</si>
  <si>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</si>
  <si>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</si>
  <si>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</si>
  <si>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</si>
  <si>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</si>
  <si>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</si>
  <si>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</si>
  <si>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</si>
  <si>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</si>
  <si>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</si>
  <si>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</si>
  <si>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</si>
  <si>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</si>
  <si>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</si>
  <si>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</si>
  <si>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</si>
  <si>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</si>
  <si>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</si>
  <si>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</si>
  <si>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</si>
  <si>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</si>
  <si>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</si>
  <si>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</si>
  <si>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</si>
  <si>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</si>
  <si>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</si>
  <si>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</si>
  <si>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</si>
  <si>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</si>
  <si>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</si>
  <si>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</si>
  <si>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</si>
  <si>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</si>
  <si>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</si>
  <si>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</si>
  <si>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</si>
  <si>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</si>
  <si>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</si>
  <si>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</si>
  <si>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</si>
  <si>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</si>
  <si>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</si>
  <si>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</si>
  <si>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</si>
  <si>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</si>
  <si>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</si>
  <si>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</si>
  <si>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</si>
  <si>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</si>
  <si>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</si>
  <si>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</si>
  <si>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</si>
  <si>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</si>
  <si>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</si>
  <si>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</si>
  <si>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</si>
  <si>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</si>
  <si>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</si>
  <si>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</si>
  <si>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</si>
  <si>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</si>
  <si>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</si>
  <si>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</si>
  <si>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</si>
  <si>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</si>
  <si>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</si>
  <si>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</si>
  <si>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</si>
  <si>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</si>
  <si>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</si>
  <si>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</si>
  <si>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</si>
  <si>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</si>
  <si>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</si>
  <si>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</si>
  <si>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</si>
  <si>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</si>
  <si>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</si>
  <si>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</si>
  <si>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</si>
  <si>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</si>
  <si>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</si>
  <si>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</si>
  <si>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</si>
  <si>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</si>
  <si>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</si>
  <si>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</si>
  <si>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</si>
  <si>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</si>
  <si>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</si>
  <si>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</si>
  <si>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</si>
  <si>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</si>
  <si>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</si>
  <si>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</si>
  <si>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</si>
  <si>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</si>
  <si>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</si>
  <si>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</si>
  <si>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</si>
  <si>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</si>
  <si>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</si>
  <si>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</si>
  <si>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</si>
  <si>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</si>
  <si>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</si>
  <si>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</si>
  <si>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</si>
  <si>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</si>
  <si>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</si>
  <si>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</si>
  <si>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</si>
  <si>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</si>
  <si>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</si>
  <si>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</si>
  <si>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</si>
  <si>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</si>
  <si>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</si>
  <si>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</si>
  <si>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</si>
  <si>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</si>
  <si>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</si>
  <si>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</si>
  <si>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</si>
  <si>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</si>
  <si>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</si>
  <si>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</si>
  <si>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</si>
  <si>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</si>
  <si>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</si>
  <si>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</si>
  <si>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</si>
  <si>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</si>
  <si>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</si>
  <si>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</si>
  <si>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</si>
  <si>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</si>
  <si>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</si>
  <si>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</si>
  <si>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</si>
  <si>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</si>
  <si>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</si>
  <si>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</si>
  <si>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</si>
  <si>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</si>
  <si>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</si>
  <si>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</si>
  <si>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</si>
  <si>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</si>
  <si>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</si>
  <si>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</si>
  <si>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</si>
  <si>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</si>
  <si>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</si>
  <si>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</si>
  <si>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</si>
  <si>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</si>
  <si>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</si>
  <si>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</si>
  <si>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</si>
  <si>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</si>
  <si>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</si>
  <si>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</si>
  <si>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</si>
  <si>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</si>
  <si>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</si>
  <si>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</si>
  <si>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</si>
  <si>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</si>
  <si>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</si>
  <si>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</si>
  <si>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</si>
  <si>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</si>
  <si>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</si>
  <si>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</si>
  <si>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</si>
  <si>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</si>
  <si>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</si>
  <si>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</si>
  <si>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</si>
  <si>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</si>
  <si>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</si>
  <si>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</si>
  <si>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</si>
  <si>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</si>
  <si>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</si>
  <si>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</si>
  <si>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</si>
  <si>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</si>
  <si>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</si>
  <si>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</si>
  <si>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</si>
  <si>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</si>
  <si>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</si>
  <si>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</si>
  <si>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</si>
  <si>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</si>
  <si>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</si>
  <si>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</si>
  <si>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</si>
  <si>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</si>
  <si>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</si>
  <si>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</si>
  <si>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</si>
  <si>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</si>
  <si>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</si>
  <si>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</si>
  <si>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</si>
  <si>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</si>
  <si>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</si>
  <si>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</si>
  <si>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</si>
  <si>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</si>
  <si>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</si>
  <si>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</si>
  <si>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</si>
  <si>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</si>
  <si>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</si>
  <si>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</si>
  <si>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</si>
  <si>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</si>
  <si>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</si>
  <si>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</si>
  <si>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</si>
  <si>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</si>
  <si>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</si>
  <si>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</si>
  <si>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</si>
  <si>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</si>
  <si>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</si>
  <si>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</si>
  <si>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</si>
  <si>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</si>
  <si>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</si>
  <si>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</si>
  <si>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</si>
  <si>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</si>
  <si>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</si>
  <si>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</si>
  <si>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</si>
  <si>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</si>
  <si>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</si>
  <si>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</si>
  <si>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</si>
  <si>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</si>
  <si>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</si>
  <si>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</si>
  <si>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</si>
  <si>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</si>
  <si>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</si>
  <si>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</si>
  <si>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</si>
  <si>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</si>
  <si>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</si>
  <si>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</si>
  <si>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</si>
  <si>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</si>
  <si>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</si>
  <si>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</si>
  <si>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</si>
  <si>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</si>
  <si>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</si>
  <si>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</si>
  <si>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</si>
  <si>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</si>
  <si>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</si>
  <si>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</si>
  <si>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</si>
  <si>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</si>
  <si>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</si>
  <si>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</si>
  <si>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</si>
  <si>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</si>
  <si>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</si>
  <si>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</si>
  <si>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</si>
  <si>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</si>
  <si>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</si>
  <si>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</si>
  <si>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</si>
  <si>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</si>
  <si>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</si>
  <si>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</si>
  <si>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</si>
  <si>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</si>
  <si>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</si>
  <si>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</si>
  <si>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</si>
  <si>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</si>
  <si>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</si>
  <si>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</si>
  <si>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</si>
  <si>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</si>
  <si>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</si>
  <si>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</si>
  <si>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</si>
  <si>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</si>
  <si>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</si>
  <si>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</si>
  <si>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</si>
  <si>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</si>
  <si>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</si>
  <si>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</si>
  <si>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</si>
  <si>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</si>
  <si>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</si>
  <si>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</si>
  <si>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</si>
  <si>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</si>
  <si>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</si>
  <si>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</si>
  <si>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</si>
  <si>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</si>
  <si>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</si>
  <si>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</si>
  <si>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</si>
  <si>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</si>
  <si>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</si>
  <si>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</si>
  <si>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</si>
  <si>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</si>
  <si>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</si>
  <si>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</si>
  <si>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</si>
  <si>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</si>
  <si>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</si>
  <si>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</si>
  <si>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</si>
  <si>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</si>
  <si>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</si>
  <si>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</si>
  <si>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</si>
  <si>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</si>
  <si>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</si>
  <si>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</si>
  <si>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</si>
  <si>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</si>
  <si>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</si>
  <si>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</si>
  <si>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</si>
  <si>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</si>
  <si>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</si>
  <si>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</si>
  <si>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</si>
  <si>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</si>
  <si>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</si>
  <si>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</si>
  <si>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</si>
  <si>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</si>
  <si>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</si>
  <si>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</si>
  <si>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</si>
  <si>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</si>
  <si>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</si>
  <si>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</si>
  <si>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</si>
  <si>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</si>
  <si>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</si>
  <si>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</si>
  <si>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</si>
  <si>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</si>
  <si>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</si>
  <si>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</si>
  <si>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</si>
  <si>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</si>
  <si>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</si>
  <si>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</si>
  <si>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</si>
  <si>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</si>
  <si>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</si>
  <si>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</si>
  <si>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</si>
  <si>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</si>
  <si>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</si>
  <si>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</si>
  <si>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</si>
  <si>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</si>
  <si>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</si>
  <si>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</si>
  <si>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</si>
  <si>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</si>
  <si>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</si>
  <si>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</si>
  <si>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</si>
  <si>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</si>
  <si>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</si>
  <si>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</si>
  <si>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</si>
  <si>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</si>
  <si>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</si>
  <si>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</si>
  <si>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</si>
  <si>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</si>
  <si>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</si>
  <si>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</si>
  <si>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</si>
  <si>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</si>
  <si>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</si>
  <si>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</si>
  <si>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</si>
  <si>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</si>
  <si>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</si>
  <si>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</si>
  <si>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</si>
  <si>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</si>
  <si>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</si>
  <si>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</si>
  <si>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</si>
  <si>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</si>
  <si>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</si>
  <si>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</si>
  <si>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</si>
  <si>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</si>
  <si>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</si>
  <si>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</si>
  <si>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</si>
  <si>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</si>
  <si>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</si>
  <si>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</si>
  <si>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</si>
  <si>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</si>
  <si>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</si>
  <si>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</si>
  <si>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</si>
  <si>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</si>
  <si>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</si>
  <si>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</si>
  <si>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</si>
  <si>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</si>
  <si>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</si>
  <si>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</si>
  <si>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</si>
  <si>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</si>
  <si>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</si>
  <si>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</si>
  <si>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</si>
  <si>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</si>
  <si>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</si>
  <si>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</si>
  <si>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</si>
  <si>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</si>
  <si>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</si>
  <si>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</si>
  <si>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</si>
  <si>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</si>
  <si>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</si>
  <si>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</si>
  <si>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</si>
  <si>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</si>
  <si>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</si>
  <si>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</si>
  <si>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</si>
  <si>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</si>
  <si>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</si>
  <si>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</si>
  <si>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</si>
  <si>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</si>
  <si>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</si>
  <si>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</si>
  <si>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</si>
  <si>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</si>
  <si>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</si>
  <si>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</si>
  <si>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</si>
  <si>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</si>
  <si>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</si>
  <si>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</si>
  <si>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</si>
  <si>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</si>
  <si>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</si>
  <si>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</si>
  <si>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</si>
  <si>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</si>
  <si>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</si>
  <si>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</si>
  <si>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</si>
  <si>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</si>
  <si>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</si>
  <si>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</si>
  <si>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</si>
  <si>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</si>
  <si>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</si>
  <si>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</si>
  <si>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</si>
  <si>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</si>
  <si>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</si>
  <si>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</si>
  <si>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</si>
  <si>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</si>
  <si>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</si>
  <si>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</si>
  <si>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</si>
  <si>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</si>
  <si>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</si>
  <si>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</si>
  <si>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</si>
  <si>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</si>
  <si>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</si>
  <si>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</si>
  <si>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</si>
  <si>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</si>
  <si>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</si>
  <si>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</si>
  <si>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</si>
  <si>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</si>
  <si>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</si>
  <si>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</si>
  <si>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</si>
  <si>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</si>
  <si>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</si>
  <si>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</si>
  <si>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</si>
  <si>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</si>
  <si>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</si>
  <si>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</si>
  <si>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</si>
  <si>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</si>
  <si>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</si>
  <si>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</si>
  <si>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</si>
  <si>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</si>
  <si>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</si>
  <si>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</si>
  <si>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</si>
  <si>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</si>
  <si>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</si>
  <si>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</si>
  <si>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</si>
  <si>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</si>
  <si>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</si>
  <si>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</si>
  <si>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</si>
  <si>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</si>
  <si>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</si>
  <si>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</si>
  <si>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</si>
  <si>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</si>
  <si>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</si>
  <si>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</si>
  <si>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</si>
  <si>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</si>
  <si>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</si>
  <si>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</si>
  <si>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</si>
  <si>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</si>
  <si>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</si>
  <si>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</si>
  <si>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</si>
  <si>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</si>
  <si>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</si>
  <si>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</si>
  <si>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</si>
  <si>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</si>
  <si>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</si>
  <si>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</si>
  <si>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</si>
  <si>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</si>
  <si>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</si>
  <si>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</si>
  <si>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</si>
  <si>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</si>
  <si>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</si>
  <si>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</si>
  <si>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</si>
  <si>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</si>
  <si>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</si>
  <si>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</si>
  <si>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</si>
  <si>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</si>
  <si>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</si>
  <si>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</si>
  <si>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</si>
  <si>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</si>
  <si>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</si>
  <si>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</si>
  <si>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</si>
  <si>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</si>
  <si>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</si>
  <si>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</si>
  <si>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</si>
  <si>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</si>
  <si>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</si>
  <si>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</si>
  <si>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</si>
  <si>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</si>
  <si>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</si>
  <si>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</si>
  <si>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</si>
  <si>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</si>
  <si>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</si>
  <si>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</si>
  <si>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</si>
  <si>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</si>
  <si>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</si>
  <si>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</si>
  <si>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</si>
  <si>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</si>
  <si>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</si>
  <si>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</si>
  <si>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</si>
  <si>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</si>
  <si>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</si>
  <si>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</si>
  <si>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</si>
  <si>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</si>
  <si>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</si>
  <si>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</si>
  <si>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</si>
  <si>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</si>
  <si>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</si>
  <si>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</si>
  <si>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</si>
  <si>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</si>
  <si>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</si>
  <si>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</si>
  <si>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</si>
  <si>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</si>
  <si>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</si>
  <si>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</si>
  <si>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</si>
  <si>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</si>
  <si>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</si>
  <si>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</si>
  <si>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</si>
  <si>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</si>
  <si>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</si>
  <si>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</si>
  <si>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</si>
  <si>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</si>
  <si>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</si>
  <si>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</si>
  <si>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</si>
  <si>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</si>
  <si>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</si>
  <si>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</si>
  <si>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</si>
  <si>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</si>
  <si>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</si>
  <si>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</si>
  <si>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</si>
  <si>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</si>
  <si>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</si>
  <si>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</si>
  <si>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</si>
  <si>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</si>
  <si>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</si>
  <si>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</si>
  <si>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</si>
  <si>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</si>
  <si>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</si>
  <si>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</si>
  <si>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</si>
  <si>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</si>
  <si>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</si>
  <si>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</si>
  <si>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</si>
  <si>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</si>
  <si>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</si>
  <si>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</si>
  <si>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</si>
  <si>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</si>
  <si>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</si>
  <si>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</si>
  <si>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</si>
  <si>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</si>
  <si>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</si>
  <si>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</si>
  <si>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</si>
  <si>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</si>
  <si>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</si>
  <si>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</si>
  <si>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</si>
  <si>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</si>
  <si>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</si>
  <si>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</si>
  <si>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</si>
  <si>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</si>
  <si>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</si>
  <si>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</si>
  <si>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</si>
  <si>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</si>
  <si>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</si>
  <si>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</si>
  <si>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</si>
  <si>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</si>
  <si>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</si>
  <si>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</si>
  <si>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</si>
  <si>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</si>
  <si>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</si>
  <si>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</si>
  <si>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</si>
  <si>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</si>
  <si>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</si>
  <si>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</si>
  <si>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</si>
  <si>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</si>
  <si>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</si>
  <si>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</si>
  <si>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</si>
  <si>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</si>
  <si>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</si>
  <si>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</si>
  <si>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</si>
  <si>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</si>
  <si>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</si>
  <si>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</si>
  <si>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</si>
  <si>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</si>
  <si>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</si>
  <si>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</si>
  <si>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</si>
  <si>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</si>
  <si>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</si>
  <si>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</si>
  <si>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</si>
  <si>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</si>
  <si>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</si>
  <si>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</si>
  <si>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</si>
  <si>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</si>
  <si>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</si>
  <si>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</si>
  <si>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</si>
  <si>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</si>
  <si>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</si>
  <si>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</si>
  <si>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</si>
  <si>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</si>
  <si>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</si>
  <si>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</si>
  <si>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</si>
  <si>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</si>
  <si>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</si>
  <si>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</si>
  <si>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</si>
  <si>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</si>
  <si>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</si>
  <si>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</si>
  <si>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</si>
  <si>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</si>
  <si>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</si>
  <si>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</si>
  <si>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</si>
  <si>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</si>
  <si>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</si>
  <si>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</si>
  <si>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</si>
  <si>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</si>
  <si>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</si>
  <si>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</si>
  <si>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</si>
  <si>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</si>
  <si>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</si>
  <si>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</si>
  <si>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</si>
  <si>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</si>
  <si>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</si>
  <si>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</si>
  <si>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</si>
  <si>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</si>
  <si>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</si>
  <si>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</si>
  <si>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</si>
  <si>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</si>
  <si>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</si>
  <si>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</si>
  <si>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</si>
  <si>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</si>
  <si>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</si>
  <si>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</si>
  <si>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</si>
  <si>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</si>
  <si>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</si>
  <si>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</si>
  <si>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</si>
  <si>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</si>
  <si>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</si>
  <si>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</si>
  <si>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</si>
  <si>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</si>
  <si>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</si>
  <si>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</si>
  <si>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</si>
  <si>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</si>
  <si>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</si>
  <si>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</si>
  <si>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</si>
  <si>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</si>
  <si>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</si>
  <si>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</si>
  <si>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</si>
  <si>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</si>
  <si>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</si>
  <si>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</si>
  <si>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</si>
  <si>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</si>
  <si>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</si>
  <si>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</si>
  <si>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</si>
  <si>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</si>
  <si>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</si>
  <si>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</si>
  <si>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</si>
  <si>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</si>
  <si>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</si>
  <si>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</si>
  <si>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</si>
  <si>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</si>
  <si>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</si>
  <si>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</si>
  <si>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</si>
  <si>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</si>
  <si>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</si>
  <si>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</si>
  <si>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</si>
  <si>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</si>
  <si>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</si>
  <si>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</si>
  <si>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</si>
  <si>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</si>
  <si>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</si>
  <si>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</si>
  <si>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</si>
  <si>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</si>
  <si>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</si>
  <si>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</si>
  <si>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</si>
  <si>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</si>
  <si>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</si>
  <si>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</si>
  <si>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</si>
  <si>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</si>
  <si>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</si>
  <si>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</si>
  <si>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</si>
  <si>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</si>
  <si>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</si>
  <si>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</si>
  <si>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</si>
  <si>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</si>
  <si>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</si>
  <si>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</si>
  <si>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</si>
  <si>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</si>
  <si>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</si>
  <si>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</si>
  <si>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</si>
  <si>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</si>
  <si>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</si>
  <si>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</si>
  <si>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</si>
  <si>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</si>
  <si>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</si>
  <si>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</si>
  <si>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</si>
  <si>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</si>
  <si>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</si>
  <si>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</si>
  <si>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</si>
  <si>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</si>
  <si>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</si>
  <si>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</si>
  <si>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</si>
  <si>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</si>
  <si>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</si>
  <si>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</si>
  <si>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</si>
  <si>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</si>
  <si>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</si>
  <si>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</si>
  <si>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</si>
  <si>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</si>
  <si>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</si>
  <si>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</si>
  <si>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</si>
  <si>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</si>
  <si>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</si>
  <si>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</si>
  <si>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</si>
  <si>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</si>
  <si>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</si>
  <si>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</si>
  <si>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</si>
  <si>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</si>
  <si>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</si>
  <si>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</si>
  <si>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</si>
  <si>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</si>
  <si>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</si>
  <si>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</si>
  <si>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</si>
  <si>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</si>
  <si>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</si>
  <si>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</si>
  <si>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</si>
  <si>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</si>
  <si>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</si>
  <si>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</si>
  <si>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</si>
  <si>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</si>
  <si>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</si>
  <si>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</si>
  <si>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</si>
  <si>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</si>
  <si>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</si>
  <si>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</si>
  <si>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</si>
  <si>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</si>
  <si>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</si>
  <si>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</si>
  <si>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</si>
  <si>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</si>
  <si>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</si>
  <si>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</si>
  <si>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</si>
  <si>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</si>
  <si>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</si>
  <si>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</si>
  <si>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</si>
  <si>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</si>
  <si>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</si>
  <si>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</si>
  <si>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</si>
  <si>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</si>
  <si>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</si>
  <si>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</si>
  <si>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</si>
  <si>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</si>
  <si>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</si>
  <si>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</si>
  <si>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</si>
  <si>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</si>
  <si>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</si>
  <si>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</si>
  <si>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</si>
  <si>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</si>
  <si>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</si>
  <si>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</si>
  <si>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</si>
  <si>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</si>
  <si>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</si>
  <si>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</si>
  <si>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</si>
  <si>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</si>
  <si>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</si>
  <si>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</si>
  <si>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</si>
  <si>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</si>
  <si>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</si>
  <si>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</si>
  <si>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</si>
  <si>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</si>
  <si>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</si>
  <si>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</si>
  <si>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</si>
  <si>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</si>
  <si>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</si>
  <si>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</si>
  <si>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</si>
  <si>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</si>
  <si>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</si>
  <si>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</si>
  <si>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</si>
  <si>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</si>
  <si>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</si>
  <si>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</si>
  <si>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</si>
  <si>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</si>
  <si>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</si>
  <si>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</si>
  <si>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</si>
  <si>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</si>
  <si>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</si>
  <si>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</si>
  <si>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</si>
  <si>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</si>
  <si>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</si>
  <si>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</si>
  <si>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</si>
  <si>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</si>
  <si>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</si>
  <si>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</si>
  <si>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</si>
  <si>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</si>
  <si>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</si>
  <si>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</si>
  <si>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</si>
  <si>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</si>
  <si>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</si>
  <si>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</si>
  <si>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</si>
  <si>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</si>
  <si>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</si>
  <si>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</si>
  <si>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</si>
  <si>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</si>
  <si>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</si>
  <si>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</si>
  <si>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</si>
  <si>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</si>
  <si>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</si>
  <si>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</si>
  <si>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</si>
  <si>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</si>
  <si>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</si>
  <si>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</si>
  <si>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</si>
  <si>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</si>
  <si>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</si>
  <si>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</si>
  <si>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</si>
  <si>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</si>
  <si>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</si>
  <si>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</si>
  <si>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</si>
  <si>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</si>
  <si>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</si>
  <si>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</si>
  <si>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</si>
  <si>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</si>
  <si>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</si>
  <si>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</si>
  <si>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</si>
  <si>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</si>
  <si>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</si>
  <si>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</si>
  <si>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</si>
  <si>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</si>
  <si>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</si>
  <si>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</si>
  <si>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</si>
  <si>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</si>
  <si>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</si>
  <si>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</si>
  <si>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</si>
  <si>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</si>
  <si>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</si>
  <si>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</si>
  <si>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</si>
  <si>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</si>
  <si>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</si>
  <si>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</si>
  <si>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</si>
  <si>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</si>
  <si>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</si>
  <si>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</si>
  <si>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</si>
  <si>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</si>
  <si>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</si>
  <si>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</si>
  <si>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</si>
  <si>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</si>
  <si>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</si>
  <si>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</si>
  <si>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</si>
  <si>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</si>
  <si>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</si>
  <si>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</si>
  <si>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</si>
  <si>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</si>
  <si>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</si>
  <si>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</si>
  <si>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</si>
  <si>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</si>
  <si>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</si>
  <si>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</si>
  <si>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</si>
  <si>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</si>
  <si>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</si>
  <si>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</si>
  <si>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</si>
  <si>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</si>
  <si>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</si>
  <si>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</si>
  <si>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</si>
  <si>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</si>
  <si>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</si>
  <si>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</si>
  <si>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</si>
  <si>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</si>
  <si>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</si>
  <si>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</si>
  <si>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</si>
  <si>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</si>
  <si>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</si>
  <si>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</si>
  <si>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</si>
  <si>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</si>
  <si>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</si>
  <si>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</si>
  <si>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</si>
  <si>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</si>
  <si>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</si>
  <si>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</si>
  <si>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</si>
  <si>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</si>
  <si>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</si>
  <si>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</si>
  <si>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</si>
  <si>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</si>
  <si>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</si>
  <si>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</si>
  <si>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</si>
  <si>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</si>
  <si>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</si>
  <si>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</si>
  <si>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</si>
  <si>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</si>
  <si>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</si>
  <si>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</si>
  <si>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</si>
  <si>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</si>
  <si>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</si>
  <si>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</si>
  <si>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</si>
  <si>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</si>
  <si>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</si>
  <si>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</si>
  <si>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</si>
  <si>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</si>
  <si>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</si>
  <si>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</si>
  <si>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</si>
  <si>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</si>
  <si>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</si>
  <si>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</si>
  <si>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</si>
  <si>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</si>
  <si>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</si>
  <si>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</si>
  <si>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</si>
  <si>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</si>
  <si>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</si>
  <si>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</si>
  <si>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</si>
  <si>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</si>
  <si>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</si>
  <si>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</si>
  <si>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</si>
  <si>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</si>
  <si>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</si>
  <si>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</si>
  <si>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</si>
  <si>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</si>
  <si>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</si>
  <si>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</si>
  <si>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</si>
  <si>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</si>
  <si>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</si>
  <si>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</si>
  <si>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</si>
  <si>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</si>
  <si>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</si>
  <si>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</si>
  <si>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</si>
  <si>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</si>
  <si>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</si>
  <si>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</si>
  <si>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</si>
  <si>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</si>
  <si>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</si>
  <si>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</si>
  <si>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</si>
  <si>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</si>
  <si>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</si>
  <si>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</si>
  <si>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</si>
  <si>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</si>
  <si>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</si>
  <si>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</si>
  <si>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</si>
  <si>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</si>
  <si>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</si>
  <si>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</si>
  <si>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</si>
  <si>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</si>
  <si>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</si>
  <si>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</si>
  <si>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</si>
  <si>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</si>
  <si>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</si>
  <si>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</si>
  <si>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</si>
  <si>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</si>
  <si>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</si>
  <si>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</si>
  <si>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</si>
  <si>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</si>
  <si>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</si>
  <si>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</si>
  <si>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</si>
  <si>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</si>
  <si>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</si>
  <si>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</si>
  <si>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</si>
  <si>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</si>
  <si>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</si>
  <si>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</si>
  <si>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</si>
  <si>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</si>
  <si>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</si>
  <si>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</si>
  <si>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</si>
  <si>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</si>
  <si>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</si>
  <si>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</si>
  <si>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</si>
  <si>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</si>
  <si>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</si>
  <si>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</si>
  <si>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</si>
  <si>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</si>
  <si>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</si>
  <si>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</si>
  <si>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</si>
  <si>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</si>
  <si>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</si>
  <si>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</si>
  <si>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</si>
  <si>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</si>
  <si>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</si>
  <si>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</si>
  <si>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</si>
  <si>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</si>
  <si>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</si>
  <si>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</si>
  <si>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</si>
  <si>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</si>
  <si>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</si>
  <si>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</si>
  <si>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</si>
  <si>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</si>
  <si>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</si>
  <si>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</si>
  <si>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</si>
  <si>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</si>
  <si>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</si>
  <si>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</si>
  <si>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</si>
  <si>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</si>
  <si>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</si>
  <si>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</si>
  <si>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</si>
  <si>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</si>
  <si>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</si>
  <si>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</si>
  <si>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</si>
  <si>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</si>
  <si>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</si>
  <si>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</si>
  <si>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</si>
  <si>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</si>
  <si>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</si>
  <si>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</si>
  <si>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</si>
  <si>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</si>
  <si>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</si>
  <si>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</si>
  <si>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</si>
  <si>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</si>
  <si>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</si>
  <si>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</si>
  <si>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</si>
  <si>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</si>
  <si>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</si>
  <si>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</si>
  <si>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</si>
  <si>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</si>
  <si>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</si>
  <si>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</si>
  <si>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</si>
  <si>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</si>
  <si>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</si>
  <si>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</si>
  <si>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</si>
  <si>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</si>
  <si>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</si>
  <si>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</si>
  <si>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</si>
  <si>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</si>
  <si>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</si>
  <si>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</si>
  <si>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</si>
  <si>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</si>
  <si>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</si>
  <si>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</si>
  <si>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</si>
  <si>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</si>
  <si>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</si>
  <si>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</si>
  <si>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</si>
  <si>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</si>
  <si>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</si>
  <si>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</si>
  <si>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</si>
  <si>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</si>
  <si>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</si>
  <si>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</si>
  <si>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</si>
  <si>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</si>
  <si>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</si>
  <si>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</si>
  <si>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</si>
  <si>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</si>
  <si>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</si>
  <si>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</si>
  <si>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</si>
  <si>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</si>
  <si>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</si>
  <si>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</si>
  <si>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</si>
  <si>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</si>
  <si>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</si>
  <si>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</si>
  <si>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</si>
  <si>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</si>
  <si>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</si>
  <si>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</si>
  <si>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</si>
  <si>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</si>
  <si>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</si>
  <si>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</si>
  <si>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</si>
  <si>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</si>
  <si>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</si>
  <si>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</si>
  <si>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</si>
  <si>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</si>
  <si>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</si>
  <si>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</si>
  <si>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</si>
  <si>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</si>
  <si>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</si>
  <si>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</si>
  <si>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</si>
  <si>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</si>
  <si>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</si>
  <si>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</si>
  <si>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</si>
  <si>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</si>
  <si>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</si>
  <si>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</si>
  <si>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</si>
  <si>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</si>
  <si>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</si>
  <si>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</si>
  <si>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</si>
  <si>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</si>
  <si>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</si>
  <si>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</si>
  <si>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</si>
  <si>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</si>
  <si>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</si>
  <si>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</si>
  <si>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</si>
  <si>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</si>
  <si>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</si>
  <si>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</si>
  <si>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</si>
  <si>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</si>
  <si>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</si>
  <si>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</si>
  <si>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</si>
  <si>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</si>
  <si>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</si>
  <si>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</si>
  <si>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</si>
  <si>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</si>
  <si>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</si>
  <si>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</si>
  <si>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</si>
  <si>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</si>
  <si>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</si>
  <si>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</si>
  <si>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</si>
  <si>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</si>
  <si>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</si>
  <si>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</si>
  <si>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</si>
  <si>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</si>
  <si>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</si>
  <si>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</si>
  <si>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</si>
  <si>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</si>
  <si>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</si>
  <si>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</si>
  <si>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</si>
  <si>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</si>
  <si>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</si>
  <si>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</si>
  <si>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</si>
  <si>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</si>
  <si>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</si>
  <si>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</si>
  <si>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</si>
  <si>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</si>
  <si>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</si>
  <si>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</si>
  <si>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</si>
  <si>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</si>
  <si>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</si>
  <si>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</si>
  <si>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</si>
  <si>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</si>
  <si>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</si>
  <si>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</si>
  <si>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</si>
  <si>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</si>
  <si>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</si>
  <si>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</si>
  <si>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</si>
  <si>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</si>
  <si>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</si>
  <si>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</si>
  <si>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</si>
  <si>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</si>
  <si>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</si>
  <si>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</si>
  <si>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</si>
  <si>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</si>
  <si>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</si>
  <si>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</si>
  <si>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</si>
  <si>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</si>
  <si>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</si>
  <si>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</si>
  <si>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</si>
  <si>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</si>
  <si>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</si>
  <si>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</si>
  <si>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</si>
  <si>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</si>
  <si>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</si>
  <si>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</si>
  <si>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</si>
  <si>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</si>
  <si>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</si>
  <si>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</si>
  <si>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</si>
  <si>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</si>
  <si>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</si>
  <si>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</si>
  <si>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</si>
  <si>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</si>
  <si>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</si>
  <si>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</si>
  <si>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</si>
  <si>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</si>
  <si>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</si>
  <si>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</si>
  <si>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</si>
  <si>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</si>
  <si>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</si>
  <si>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</si>
  <si>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</si>
  <si>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</si>
  <si>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</si>
  <si>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</si>
  <si>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</si>
  <si>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</si>
  <si>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</si>
  <si>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</si>
  <si>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</si>
  <si>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</si>
  <si>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</si>
  <si>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</si>
  <si>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</si>
  <si>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</si>
  <si>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</si>
  <si>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</si>
  <si>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</si>
  <si>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</si>
  <si>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</si>
  <si>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</si>
  <si>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</si>
  <si>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</si>
  <si>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</si>
  <si>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</si>
  <si>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</si>
  <si>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</si>
  <si>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</si>
  <si>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</si>
  <si>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</si>
  <si>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</si>
  <si>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</si>
  <si>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</si>
  <si>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</si>
  <si>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</si>
  <si>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</si>
  <si>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</si>
  <si>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</si>
  <si>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</si>
  <si>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</si>
  <si>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</si>
  <si>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</si>
  <si>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</si>
  <si>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</si>
  <si>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</si>
  <si>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</si>
  <si>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</si>
  <si>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</si>
  <si>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</si>
  <si>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</si>
  <si>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</si>
  <si>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</si>
  <si>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</si>
  <si>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</si>
  <si>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</si>
  <si>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</si>
  <si>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</si>
  <si>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</si>
  <si>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</si>
  <si>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</si>
  <si>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</si>
  <si>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</si>
  <si>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</si>
  <si>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</si>
  <si>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</si>
  <si>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</si>
  <si>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</si>
  <si>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</si>
  <si>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</si>
  <si>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</si>
  <si>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</si>
  <si>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</si>
  <si>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</si>
  <si>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</si>
  <si>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</si>
  <si>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</si>
  <si>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</si>
  <si>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</si>
  <si>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</si>
  <si>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</si>
  <si>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</si>
  <si>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</si>
  <si>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</si>
  <si>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</si>
  <si>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</si>
  <si>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</si>
  <si>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</si>
  <si>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</si>
  <si>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</si>
  <si>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</si>
  <si>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</si>
  <si>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</si>
  <si>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</si>
  <si>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</si>
  <si>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</si>
  <si>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</si>
  <si>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</si>
  <si>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</si>
  <si>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</si>
  <si>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</si>
  <si>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</si>
  <si>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</si>
  <si>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</si>
  <si>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</si>
  <si>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</si>
  <si>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</si>
  <si>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</si>
  <si>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</si>
  <si>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</si>
  <si>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</si>
  <si>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</si>
  <si>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</si>
  <si>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</si>
  <si>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</si>
  <si>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</si>
  <si>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</si>
  <si>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</si>
  <si>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</si>
  <si>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</si>
  <si>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</si>
  <si>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</si>
  <si>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</si>
  <si>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</si>
  <si>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</si>
  <si>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</si>
  <si>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</si>
  <si>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</si>
  <si>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</si>
  <si>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</si>
  <si>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</si>
  <si>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</si>
  <si>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</si>
  <si>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</si>
  <si>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</si>
  <si>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</si>
  <si>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</si>
  <si>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</si>
  <si>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</si>
  <si>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</si>
  <si>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</si>
  <si>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</si>
  <si>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</si>
  <si>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</si>
  <si>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</si>
  <si>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</si>
  <si>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</si>
  <si>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</si>
  <si>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</si>
  <si>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</si>
  <si>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</si>
  <si>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</si>
  <si>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</si>
  <si>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</si>
  <si>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</si>
  <si>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</si>
  <si>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</si>
  <si>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</si>
  <si>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</si>
  <si>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</si>
  <si>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</si>
  <si>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</si>
  <si>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</si>
  <si>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</si>
  <si>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</si>
  <si>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</si>
  <si>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</si>
  <si>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</si>
  <si>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</si>
  <si>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</si>
  <si>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</si>
  <si>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</si>
  <si>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</si>
  <si>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</si>
  <si>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</si>
  <si>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</si>
  <si>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</si>
  <si>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</si>
  <si>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</si>
  <si>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</si>
  <si>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</si>
  <si>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</si>
  <si>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</si>
  <si>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</si>
  <si>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</si>
  <si>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</si>
  <si>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</si>
  <si>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</si>
  <si>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</si>
  <si>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</si>
  <si>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</si>
  <si>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</si>
  <si>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</si>
  <si>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</si>
  <si>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</si>
  <si>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</si>
  <si>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</si>
  <si>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</si>
  <si>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</si>
  <si>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</si>
  <si>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</si>
  <si>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</si>
  <si>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</si>
  <si>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</si>
  <si>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</si>
  <si>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</si>
  <si>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</si>
  <si>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</si>
  <si>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</si>
  <si>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</si>
  <si>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</si>
  <si>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</si>
  <si>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</si>
  <si>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</si>
  <si>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</si>
  <si>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</si>
  <si>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</si>
  <si>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</si>
  <si>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</si>
  <si>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</si>
  <si>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</si>
  <si>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</si>
  <si>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</si>
  <si>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</si>
  <si>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</si>
  <si>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</si>
  <si>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</si>
  <si>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</si>
  <si>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</si>
  <si>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</si>
  <si>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</si>
  <si>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</si>
  <si>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</si>
  <si>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</si>
  <si>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</si>
  <si>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</si>
  <si>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</si>
  <si>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</si>
  <si>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</si>
  <si>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</si>
  <si>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</si>
  <si>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</si>
  <si>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</si>
  <si>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</si>
  <si>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</si>
  <si>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</si>
  <si>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</si>
  <si>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</si>
  <si>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</si>
  <si>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</si>
  <si>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</si>
  <si>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</si>
  <si>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</si>
  <si>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</si>
  <si>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</si>
  <si>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</si>
  <si>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</si>
  <si>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</si>
  <si>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</si>
  <si>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</si>
  <si>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</si>
  <si>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</si>
  <si>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</si>
  <si>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</si>
  <si>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</si>
  <si>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</si>
  <si>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</si>
  <si>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</si>
  <si>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</si>
  <si>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</si>
  <si>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</si>
  <si>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</si>
  <si>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</si>
  <si>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</si>
  <si>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</si>
  <si>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</si>
  <si>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</si>
  <si>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</si>
  <si>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</si>
  <si>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</si>
  <si>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</si>
  <si>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</si>
  <si>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</si>
  <si>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</si>
  <si>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</si>
  <si>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</si>
  <si>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</si>
  <si>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</si>
  <si>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</si>
  <si>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</si>
  <si>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</si>
  <si>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</si>
  <si>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</si>
  <si>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</si>
  <si>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</si>
  <si>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</si>
  <si>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</si>
  <si>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</si>
  <si>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</si>
  <si>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</si>
  <si>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</si>
  <si>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</si>
  <si>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</si>
  <si>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</si>
  <si>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</si>
  <si>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</si>
  <si>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</si>
  <si>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</si>
  <si>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</si>
  <si>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</si>
  <si>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</si>
  <si>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</si>
  <si>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</si>
  <si>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</si>
  <si>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</si>
  <si>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</si>
  <si>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</si>
  <si>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</si>
  <si>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</si>
  <si>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</si>
  <si>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</si>
  <si>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</si>
  <si>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</si>
  <si>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</si>
  <si>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</si>
  <si>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</si>
  <si>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</si>
  <si>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</si>
  <si>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</si>
  <si>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</si>
  <si>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</si>
  <si>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</si>
  <si>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</si>
  <si>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</si>
  <si>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</si>
  <si>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</si>
  <si>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</si>
  <si>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</si>
  <si>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</si>
  <si>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</si>
  <si>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</si>
  <si>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</si>
  <si>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</si>
  <si>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</si>
  <si>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</si>
  <si>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</si>
  <si>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</si>
  <si>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</si>
  <si>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</si>
  <si>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</si>
  <si>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</si>
  <si>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</si>
  <si>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</si>
  <si>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</si>
  <si>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</si>
  <si>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</si>
  <si>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</si>
  <si>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</si>
  <si>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</si>
  <si>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</si>
  <si>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</si>
  <si>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</si>
  <si>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</si>
  <si>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</si>
  <si>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</si>
  <si>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</si>
  <si>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</si>
  <si>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</si>
  <si>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</si>
  <si>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</si>
  <si>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</si>
  <si>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</si>
  <si>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</si>
  <si>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</si>
  <si>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</si>
  <si>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</si>
  <si>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</si>
  <si>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</si>
  <si>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</si>
  <si>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</si>
  <si>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</si>
  <si>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</si>
  <si>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</si>
  <si>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</si>
  <si>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</si>
  <si>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</si>
  <si>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</si>
  <si>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</si>
  <si>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</si>
  <si>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</si>
  <si>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</si>
  <si>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</si>
  <si>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</si>
  <si>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</si>
  <si>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</si>
  <si>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</si>
  <si>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</si>
  <si>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</si>
  <si>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</si>
  <si>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</si>
  <si>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</si>
  <si>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</si>
  <si>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</si>
  <si>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</si>
  <si>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</si>
  <si>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</si>
  <si>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</si>
  <si>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</si>
  <si>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</si>
  <si>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</si>
  <si>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</si>
  <si>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</si>
  <si>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</si>
  <si>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</si>
  <si>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</si>
  <si>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</si>
  <si>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</si>
  <si>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</si>
  <si>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</si>
  <si>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</si>
  <si>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</si>
  <si>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</si>
  <si>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</si>
  <si>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</si>
  <si>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</si>
  <si>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</si>
  <si>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</si>
  <si>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</si>
  <si>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</si>
  <si>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</si>
  <si>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</si>
  <si>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</si>
  <si>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</si>
  <si>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</si>
  <si>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</si>
  <si>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</si>
  <si>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</si>
  <si>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</si>
  <si>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</si>
  <si>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</si>
  <si>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</si>
  <si>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</si>
  <si>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</si>
  <si>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</si>
  <si>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</si>
  <si>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</si>
  <si>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</si>
  <si>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</si>
  <si>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</si>
  <si>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</si>
  <si>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</si>
  <si>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</si>
  <si>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</si>
  <si>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</si>
  <si>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</si>
  <si>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</si>
  <si>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</si>
  <si>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</si>
  <si>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</si>
  <si>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</si>
  <si>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</si>
  <si>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</si>
  <si>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</si>
  <si>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</si>
  <si>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</si>
  <si>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</si>
  <si>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</si>
  <si>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</si>
  <si>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</si>
  <si>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</si>
  <si>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</si>
  <si>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</si>
  <si>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</si>
  <si>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</si>
  <si>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</si>
  <si>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</si>
  <si>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</si>
  <si>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</si>
  <si>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</si>
  <si>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</si>
  <si>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</si>
  <si>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</si>
  <si>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</si>
  <si>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</si>
  <si>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</si>
  <si>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</si>
  <si>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</si>
  <si>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</si>
  <si>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</si>
  <si>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</si>
  <si>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</si>
  <si>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</si>
  <si>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</si>
  <si>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</si>
  <si>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</si>
  <si>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</si>
  <si>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</si>
  <si>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</si>
  <si>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</si>
  <si>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</si>
  <si>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</si>
  <si>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</si>
  <si>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</si>
  <si>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</si>
  <si>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</si>
  <si>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</si>
  <si>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</si>
  <si>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</si>
  <si>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</si>
  <si>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</si>
  <si>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</si>
  <si>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</si>
  <si>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</si>
  <si>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</si>
  <si>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</si>
  <si>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</si>
  <si>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</si>
  <si>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</si>
  <si>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</si>
  <si>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</si>
  <si>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</si>
  <si>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</si>
  <si>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</si>
  <si>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</si>
  <si>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</si>
  <si>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</si>
  <si>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</si>
  <si>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</si>
  <si>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</si>
  <si>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</si>
  <si>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</si>
  <si>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</si>
  <si>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</si>
  <si>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</si>
  <si>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</si>
  <si>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</si>
  <si>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</si>
  <si>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</si>
  <si>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</si>
  <si>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</si>
  <si>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</si>
  <si>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</si>
  <si>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</si>
  <si>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</si>
  <si>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</si>
  <si>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</si>
  <si>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</si>
  <si>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</si>
  <si>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</si>
  <si>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</si>
  <si>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</si>
  <si>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</si>
  <si>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</si>
  <si>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</si>
  <si>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</si>
  <si>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</si>
  <si>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</si>
  <si>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</si>
  <si>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</si>
  <si>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</si>
  <si>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</si>
  <si>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</si>
  <si>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</si>
  <si>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</si>
  <si>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</si>
  <si>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</si>
  <si>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</si>
  <si>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</si>
  <si>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</si>
  <si>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</si>
  <si>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</si>
  <si>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</si>
  <si>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</si>
  <si>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</si>
  <si>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</si>
  <si>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</si>
  <si>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</si>
  <si>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</si>
  <si>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</si>
  <si>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</si>
  <si>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</si>
  <si>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</si>
  <si>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</si>
  <si>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</si>
  <si>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</si>
  <si>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</si>
  <si>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</si>
  <si>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</si>
  <si>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</si>
  <si>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</si>
  <si>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</si>
  <si>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</si>
  <si>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</si>
  <si>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</si>
  <si>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</si>
  <si>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</si>
  <si>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</si>
  <si>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</si>
  <si>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</si>
  <si>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</si>
  <si>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</si>
  <si>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</si>
  <si>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</si>
  <si>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</si>
  <si>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</si>
  <si>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</si>
  <si>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</si>
  <si>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</si>
  <si>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</si>
  <si>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</si>
  <si>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</si>
  <si>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</si>
  <si>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</si>
  <si>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</si>
  <si>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</si>
  <si>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</si>
  <si>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</si>
  <si>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</si>
  <si>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</si>
  <si>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</si>
  <si>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</si>
  <si>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</si>
  <si>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</si>
  <si>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</si>
  <si>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</si>
  <si>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</si>
  <si>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</si>
  <si>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</si>
  <si>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</si>
  <si>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</si>
  <si>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</si>
  <si>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</si>
  <si>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</si>
  <si>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</si>
  <si>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</si>
  <si>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</si>
  <si>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</si>
  <si>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</si>
  <si>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</si>
  <si>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</si>
  <si>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</si>
  <si>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</si>
  <si>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</si>
  <si>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</si>
  <si>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</si>
  <si>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</si>
  <si>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</si>
  <si>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</si>
  <si>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</si>
  <si>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</si>
  <si>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</si>
  <si>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</si>
  <si>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</si>
  <si>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</si>
  <si>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</si>
  <si>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</si>
  <si>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</si>
  <si>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</si>
  <si>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</si>
  <si>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</si>
  <si>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</si>
  <si>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</si>
  <si>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</si>
  <si>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</si>
  <si>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</si>
  <si>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</si>
  <si>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</si>
  <si>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</si>
  <si>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</si>
  <si>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</si>
  <si>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</si>
  <si>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</si>
  <si>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</si>
  <si>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</si>
  <si>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</si>
  <si>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</si>
  <si>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</si>
  <si>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</si>
  <si>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</si>
  <si>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</si>
  <si>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</si>
  <si>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</si>
  <si>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</si>
  <si>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</si>
  <si>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</si>
  <si>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</si>
  <si>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</si>
  <si>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</si>
  <si>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</si>
  <si>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</si>
  <si>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</si>
  <si>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</si>
  <si>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</si>
  <si>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</si>
  <si>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</si>
  <si>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</si>
  <si>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</si>
  <si>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</si>
  <si>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</si>
  <si>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</si>
  <si>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</si>
  <si>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</si>
  <si>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</si>
  <si>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</si>
  <si>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</si>
  <si>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</si>
  <si>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</si>
  <si>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</si>
  <si>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</si>
  <si>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</si>
  <si>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</si>
  <si>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</si>
  <si>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</si>
  <si>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</si>
  <si>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</si>
  <si>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</si>
  <si>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</si>
  <si>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</si>
  <si>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</si>
  <si>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</si>
  <si>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</si>
  <si>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</si>
  <si>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</si>
  <si>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</si>
  <si>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</si>
  <si>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</si>
  <si>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</si>
  <si>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</si>
  <si>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</si>
  <si>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</si>
  <si>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</si>
  <si>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</si>
  <si>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</si>
  <si>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</si>
  <si>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</si>
  <si>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</si>
  <si>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</si>
  <si>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</si>
  <si>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</si>
  <si>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</si>
  <si>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</si>
  <si>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</si>
  <si>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</si>
  <si>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</si>
  <si>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</si>
  <si>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</si>
  <si>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</si>
  <si>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</si>
  <si>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</si>
  <si>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</si>
  <si>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</si>
  <si>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</si>
  <si>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</si>
  <si>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</si>
  <si>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</si>
  <si>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</si>
  <si>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</si>
  <si>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</si>
  <si>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</si>
  <si>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</si>
  <si>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</si>
  <si>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</si>
  <si>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</si>
  <si>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</si>
  <si>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</si>
  <si>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</si>
  <si>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</si>
  <si>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</si>
  <si>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</si>
  <si>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</si>
  <si>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</si>
  <si>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</si>
  <si>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</si>
  <si>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</si>
  <si>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</si>
  <si>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</si>
  <si>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</si>
  <si>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</si>
  <si>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</si>
  <si>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</si>
  <si>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</si>
  <si>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</si>
  <si>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</si>
  <si>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</si>
  <si>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</si>
  <si>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</si>
  <si>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</si>
  <si>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</si>
  <si>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</si>
  <si>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</si>
  <si>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</si>
  <si>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</si>
  <si>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</si>
  <si>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</si>
  <si>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</si>
  <si>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</si>
  <si>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</si>
  <si>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</si>
  <si>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</si>
  <si>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</si>
  <si>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</si>
  <si>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</si>
  <si>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</si>
  <si>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</si>
  <si>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</si>
  <si>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</si>
  <si>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</si>
  <si>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</si>
  <si>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</si>
  <si>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</si>
  <si>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</si>
  <si>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</si>
  <si>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</si>
  <si>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</si>
  <si>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</si>
  <si>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</si>
  <si>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</si>
  <si>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</si>
  <si>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</si>
  <si>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</si>
  <si>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</si>
  <si>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</si>
  <si>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</si>
  <si>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</si>
  <si>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</si>
  <si>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</si>
  <si>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</si>
  <si>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</si>
  <si>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</si>
  <si>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</si>
  <si>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</si>
  <si>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</si>
  <si>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</si>
  <si>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</si>
  <si>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</si>
  <si>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</si>
  <si>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</si>
  <si>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</si>
  <si>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</si>
  <si>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</si>
  <si>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</si>
  <si>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</si>
  <si>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</si>
  <si>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</si>
  <si>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</si>
  <si>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</si>
  <si>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</si>
  <si>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</si>
  <si>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</si>
  <si>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</si>
  <si>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</si>
  <si>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</si>
  <si>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</si>
  <si>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</si>
  <si>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</si>
  <si>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</si>
  <si>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</si>
  <si>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</si>
  <si>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</si>
  <si>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</si>
  <si>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</si>
  <si>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</si>
  <si>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</si>
  <si>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</si>
  <si>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</si>
  <si>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</si>
  <si>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</si>
  <si>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</si>
  <si>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</si>
  <si>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</si>
  <si>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</si>
  <si>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</si>
  <si>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</si>
  <si>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</si>
  <si>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</si>
  <si>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</si>
  <si>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</si>
  <si>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</si>
  <si>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</si>
  <si>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</si>
  <si>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</si>
  <si>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</si>
  <si>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</si>
  <si>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</si>
  <si>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</si>
  <si>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</si>
  <si>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</si>
  <si>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</si>
  <si>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</si>
  <si>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</si>
  <si>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</si>
  <si>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</si>
  <si>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</si>
  <si>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</si>
  <si>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</si>
  <si>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</si>
  <si>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</si>
  <si>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</si>
  <si>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</si>
  <si>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</si>
  <si>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</si>
  <si>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</si>
  <si>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</si>
  <si>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</si>
  <si>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</si>
  <si>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</si>
  <si>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</si>
  <si>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</si>
  <si>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</si>
  <si>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</si>
  <si>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</si>
  <si>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</si>
  <si>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</si>
  <si>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</si>
  <si>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</si>
  <si>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</si>
  <si>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</si>
  <si>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</si>
  <si>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</si>
  <si>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</si>
  <si>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</si>
  <si>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</si>
  <si>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</si>
  <si>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</si>
  <si>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</si>
  <si>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</si>
  <si>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</si>
  <si>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</si>
  <si>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</si>
  <si>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</si>
  <si>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</si>
  <si>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</si>
  <si>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</si>
  <si>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</si>
  <si>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</si>
  <si>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</si>
  <si>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</si>
  <si>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</si>
  <si>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</si>
  <si>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</si>
  <si>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</si>
  <si>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</si>
  <si>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</si>
  <si>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</si>
  <si>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</si>
  <si>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</si>
  <si>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</si>
  <si>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</si>
  <si>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</si>
  <si>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</si>
  <si>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</si>
  <si>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</si>
  <si>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</si>
  <si>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</si>
  <si>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</si>
  <si>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</si>
  <si>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</si>
  <si>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</si>
  <si>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</si>
  <si>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</si>
  <si>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</si>
  <si>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</si>
  <si>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</si>
  <si>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</si>
  <si>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</si>
  <si>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</si>
  <si>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</si>
  <si>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</si>
  <si>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</si>
  <si>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</si>
  <si>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</si>
  <si>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</si>
  <si>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</si>
  <si>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</si>
  <si>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</si>
  <si>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</si>
  <si>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</si>
  <si>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</si>
  <si>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</si>
  <si>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</si>
  <si>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</si>
  <si>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</si>
  <si>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</si>
  <si>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</si>
  <si>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</si>
  <si>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</si>
  <si>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</si>
  <si>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</si>
  <si>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</si>
  <si>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</si>
  <si>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</si>
  <si>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</si>
  <si>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</si>
  <si>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</si>
  <si>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</si>
  <si>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</si>
  <si>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</si>
  <si>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</si>
  <si>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</si>
  <si>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</si>
  <si>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</si>
  <si>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</si>
  <si>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</si>
  <si>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</si>
  <si>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</si>
  <si>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</si>
  <si>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</si>
  <si>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</si>
  <si>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</si>
  <si>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</si>
  <si>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</si>
  <si>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</si>
  <si>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</si>
  <si>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</si>
  <si>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</si>
  <si>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</si>
  <si>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</si>
  <si>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</si>
  <si>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</si>
  <si>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</si>
  <si>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</si>
  <si>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</si>
  <si>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</si>
  <si>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</si>
  <si>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</si>
  <si>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</si>
  <si>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</si>
  <si>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</si>
  <si>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</si>
  <si>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</si>
  <si>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</si>
  <si>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</si>
  <si>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</si>
  <si>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</si>
  <si>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</si>
  <si>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</si>
  <si>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</si>
  <si>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</si>
  <si>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</si>
  <si>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</si>
  <si>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</si>
  <si>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</si>
  <si>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</si>
  <si>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</si>
  <si>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</si>
  <si>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</si>
  <si>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</si>
  <si>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</si>
  <si>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</si>
  <si>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</si>
  <si>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</si>
  <si>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</si>
  <si>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</si>
  <si>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</si>
  <si>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</si>
  <si>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</si>
  <si>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</si>
  <si>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</si>
  <si>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</si>
  <si>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</si>
  <si>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</si>
  <si>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</si>
  <si>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</si>
  <si>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</si>
  <si>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</si>
  <si>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</si>
  <si>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</si>
  <si>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</si>
  <si>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</si>
  <si>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</si>
  <si>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</si>
  <si>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</si>
  <si>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</si>
  <si>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</si>
  <si>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</si>
  <si>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</si>
  <si>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</si>
  <si>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</si>
  <si>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</si>
  <si>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</si>
  <si>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</si>
  <si>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</si>
  <si>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</si>
  <si>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</si>
  <si>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</si>
  <si>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</si>
  <si>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</si>
  <si>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</si>
  <si>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</si>
  <si>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</si>
  <si>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</si>
  <si>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</si>
  <si>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</si>
  <si>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</si>
  <si>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</si>
  <si>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</si>
  <si>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</si>
  <si>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</si>
  <si>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</si>
  <si>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</si>
  <si>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</si>
  <si>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</si>
  <si>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</si>
  <si>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</si>
  <si>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</si>
  <si>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</si>
  <si>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</si>
  <si>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</si>
  <si>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</si>
  <si>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</si>
  <si>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</si>
  <si>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</si>
  <si>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</si>
  <si>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</si>
  <si>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</si>
  <si>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</si>
  <si>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</si>
  <si>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</si>
  <si>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</si>
  <si>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</si>
  <si>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</si>
  <si>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</si>
  <si>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</si>
  <si>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</si>
  <si>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</si>
  <si>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</si>
  <si>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</si>
  <si>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</si>
  <si>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</si>
  <si>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</si>
  <si>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</si>
  <si>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</si>
  <si>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</si>
  <si>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</si>
  <si>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</si>
  <si>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</si>
  <si>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</si>
  <si>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</si>
  <si>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</si>
  <si>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</si>
  <si>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</si>
  <si>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</si>
  <si>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</si>
  <si>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</si>
  <si>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</si>
  <si>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</si>
  <si>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</si>
  <si>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</si>
  <si>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</si>
  <si>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</si>
  <si>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</si>
  <si>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</si>
  <si>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</si>
  <si>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</si>
  <si>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</si>
  <si>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</si>
  <si>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</si>
  <si>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</si>
  <si>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</si>
  <si>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</si>
  <si>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</si>
  <si>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</si>
  <si>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</si>
  <si>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</si>
  <si>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</si>
  <si>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</si>
  <si>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</si>
  <si>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</si>
  <si>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</si>
  <si>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</si>
  <si>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</si>
  <si>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</si>
  <si>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</si>
  <si>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</si>
  <si>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</si>
  <si>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</si>
  <si>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</si>
  <si>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</si>
  <si>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</si>
  <si>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</si>
  <si>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</si>
  <si>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</si>
  <si>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</si>
  <si>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</si>
  <si>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</si>
  <si>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</si>
  <si>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</si>
  <si>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</si>
  <si>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</si>
  <si>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</si>
  <si>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</si>
  <si>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</si>
  <si>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</si>
  <si>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</si>
  <si>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</si>
  <si>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</si>
  <si>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</si>
  <si>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</si>
  <si>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</si>
  <si>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</si>
  <si>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</si>
  <si>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</si>
  <si>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</si>
  <si>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</si>
  <si>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</si>
  <si>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</si>
  <si>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</si>
  <si>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</si>
  <si>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</si>
  <si>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</si>
  <si>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</si>
  <si>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</si>
  <si>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</si>
  <si>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</si>
  <si>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</si>
  <si>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</si>
  <si>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</si>
  <si>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</si>
  <si>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</si>
  <si>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</si>
  <si>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</si>
  <si>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</si>
  <si>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</si>
  <si>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</si>
  <si>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</si>
  <si>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</si>
  <si>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</si>
  <si>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</si>
  <si>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</si>
  <si>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</si>
  <si>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</si>
  <si>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</si>
  <si>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</si>
  <si>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</si>
  <si>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</si>
  <si>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</si>
  <si>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</si>
  <si>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</si>
  <si>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</si>
  <si>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</si>
  <si>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</si>
  <si>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</si>
  <si>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</si>
  <si>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</si>
  <si>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</si>
  <si>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</si>
  <si>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</si>
  <si>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</si>
  <si>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</si>
  <si>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</si>
  <si>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</si>
  <si>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</si>
  <si>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</si>
  <si>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</si>
  <si>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</si>
  <si>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</si>
  <si>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</si>
  <si>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</si>
  <si>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</si>
  <si>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</si>
  <si>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</si>
  <si>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</si>
  <si>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</si>
  <si>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</si>
  <si>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</si>
  <si>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</si>
  <si>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</si>
  <si>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</si>
  <si>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</si>
  <si>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</si>
  <si>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</si>
  <si>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</si>
  <si>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</si>
  <si>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</si>
  <si>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</si>
  <si>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</si>
  <si>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</si>
  <si>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</si>
  <si>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</si>
  <si>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</si>
  <si>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</si>
  <si>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</si>
  <si>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</si>
  <si>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</si>
  <si>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</si>
  <si>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</si>
  <si>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</si>
  <si>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</si>
  <si>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</si>
  <si>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</si>
  <si>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</si>
  <si>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</si>
  <si>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</si>
  <si>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</si>
  <si>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</si>
  <si>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</si>
  <si>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</si>
  <si>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</si>
  <si>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</si>
  <si>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</si>
  <si>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</si>
  <si>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</si>
  <si>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</si>
  <si>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</si>
  <si>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</si>
  <si>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</si>
  <si>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</si>
  <si>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</si>
  <si>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</si>
  <si>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</si>
  <si>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</si>
  <si>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</si>
  <si>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</si>
  <si>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</si>
  <si>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</si>
  <si>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</si>
  <si>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</si>
  <si>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</si>
  <si>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</si>
  <si>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</si>
  <si>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</si>
  <si>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</si>
  <si>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</si>
  <si>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</si>
  <si>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</si>
  <si>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</si>
  <si>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</si>
  <si>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</si>
  <si>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</si>
  <si>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</si>
  <si>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</si>
  <si>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</si>
  <si>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</si>
  <si>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</si>
  <si>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</si>
  <si>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</si>
  <si>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</si>
  <si>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</si>
  <si>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</si>
  <si>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</si>
  <si>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</si>
  <si>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</si>
  <si>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</si>
  <si>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</si>
  <si>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</si>
  <si>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</si>
  <si>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</si>
  <si>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</si>
  <si>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</si>
  <si>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</si>
  <si>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</si>
  <si>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</si>
  <si>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</si>
  <si>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</si>
  <si>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</si>
  <si>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</si>
  <si>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</si>
  <si>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</si>
  <si>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</si>
  <si>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</si>
  <si>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</si>
  <si>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</si>
  <si>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</si>
  <si>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</si>
  <si>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</si>
  <si>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</si>
  <si>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</si>
  <si>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</si>
  <si>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</si>
  <si>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</si>
  <si>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</si>
  <si>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</si>
  <si>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</si>
  <si>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</si>
  <si>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</si>
  <si>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</si>
  <si>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</si>
  <si>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</si>
  <si>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</si>
  <si>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</si>
  <si>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</si>
  <si>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</si>
  <si>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</si>
  <si>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</si>
  <si>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</si>
  <si>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</si>
  <si>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</si>
  <si>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</si>
  <si>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</si>
  <si>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</si>
  <si>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</si>
  <si>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</si>
  <si>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</si>
  <si>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</si>
  <si>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</si>
  <si>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</si>
  <si>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</si>
  <si>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</si>
  <si>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</si>
  <si>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</si>
  <si>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</si>
  <si>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</si>
  <si>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</si>
  <si>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</si>
  <si>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</si>
  <si>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</si>
  <si>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</si>
  <si>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</si>
  <si>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</si>
  <si>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</si>
  <si>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</si>
  <si>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</si>
  <si>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</si>
  <si>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</si>
  <si>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</si>
  <si>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</si>
  <si>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</si>
  <si>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</si>
  <si>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</si>
  <si>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</si>
  <si>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</si>
  <si>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</si>
  <si>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</si>
  <si>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</si>
  <si>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</si>
  <si>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</si>
  <si>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</si>
  <si>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</si>
  <si>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</si>
  <si>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</si>
  <si>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</si>
  <si>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</si>
  <si>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</si>
  <si>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</si>
  <si>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</si>
  <si>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</si>
  <si>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</si>
  <si>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</si>
  <si>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</si>
  <si>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</si>
  <si>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</si>
  <si>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</si>
  <si>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</si>
  <si>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</si>
  <si>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</si>
  <si>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</si>
  <si>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</si>
  <si>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</si>
  <si>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</si>
  <si>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</si>
  <si>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</si>
  <si>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</si>
  <si>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</si>
  <si>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</si>
  <si>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</si>
  <si>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</si>
  <si>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</si>
  <si>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</si>
  <si>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</si>
  <si>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</si>
  <si>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</si>
  <si>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</si>
  <si>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</si>
  <si>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</si>
  <si>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</si>
  <si>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</si>
  <si>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</si>
  <si>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</si>
  <si>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</si>
  <si>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</si>
  <si>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</si>
  <si>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</si>
  <si>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</si>
  <si>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</si>
  <si>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</si>
  <si>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</si>
  <si>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</si>
  <si>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</si>
  <si>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</si>
  <si>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</si>
  <si>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</si>
  <si>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</si>
  <si>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</si>
  <si>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</si>
  <si>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</si>
  <si>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</si>
  <si>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</si>
  <si>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</si>
  <si>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</si>
  <si>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</si>
  <si>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</si>
  <si>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</si>
  <si>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</si>
  <si>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</si>
  <si>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</si>
  <si>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</si>
  <si>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</si>
  <si>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</si>
  <si>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</si>
  <si>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</si>
  <si>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</si>
  <si>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</si>
  <si>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</si>
  <si>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</si>
  <si>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</si>
  <si>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</si>
  <si>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</si>
  <si>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</si>
  <si>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</si>
  <si>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</si>
  <si>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</si>
  <si>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</si>
  <si>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</si>
  <si>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</si>
  <si>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</si>
  <si>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</si>
  <si>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</si>
  <si>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</si>
  <si>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</si>
  <si>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</si>
  <si>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</si>
  <si>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</si>
  <si>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</si>
  <si>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</si>
  <si>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</si>
  <si>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</si>
  <si>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</si>
  <si>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</si>
  <si>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</si>
  <si>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</si>
  <si>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</si>
  <si>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</si>
  <si>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</si>
  <si>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</si>
  <si>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</si>
  <si>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</si>
  <si>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</si>
  <si>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</si>
  <si>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</si>
  <si>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</si>
  <si>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</si>
  <si>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</si>
  <si>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</si>
  <si>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</si>
  <si>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</si>
  <si>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</si>
  <si>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</si>
  <si>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</si>
  <si>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</si>
  <si>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</si>
  <si>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</si>
  <si>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</si>
  <si>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</si>
  <si>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</si>
  <si>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</si>
  <si>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</si>
  <si>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</si>
  <si>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</si>
  <si>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</si>
  <si>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</si>
  <si>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</si>
  <si>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</si>
  <si>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</si>
  <si>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</si>
  <si>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</si>
  <si>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</si>
  <si>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</si>
  <si>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</si>
  <si>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</si>
  <si>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</si>
  <si>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</si>
  <si>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</si>
  <si>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</si>
  <si>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</si>
  <si>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</si>
  <si>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</si>
  <si>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</si>
  <si>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</si>
  <si>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</si>
  <si>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</si>
  <si>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</si>
  <si>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</si>
  <si>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</si>
  <si>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</si>
  <si>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</si>
  <si>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</si>
  <si>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</si>
  <si>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</si>
  <si>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</si>
  <si>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</si>
  <si>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</si>
  <si>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</si>
  <si>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</si>
  <si>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</si>
  <si>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</si>
  <si>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</si>
  <si>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</si>
  <si>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</si>
  <si>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</si>
  <si>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</si>
  <si>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</si>
  <si>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</si>
  <si>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</si>
  <si>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</si>
  <si>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</si>
  <si>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</si>
  <si>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</si>
  <si>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</si>
  <si>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</si>
  <si>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</si>
  <si>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</si>
  <si>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</si>
  <si>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</si>
  <si>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</si>
  <si>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</si>
  <si>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</si>
  <si>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</si>
  <si>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</si>
  <si>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</si>
  <si>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</si>
  <si>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</si>
  <si>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</si>
  <si>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</si>
  <si>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</si>
  <si>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</si>
  <si>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</si>
  <si>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</si>
  <si>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</si>
  <si>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</si>
  <si>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</si>
  <si>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</si>
  <si>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</si>
  <si>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</si>
  <si>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</si>
  <si>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</si>
  <si>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</si>
  <si>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</si>
  <si>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</si>
  <si>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</si>
  <si>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</si>
  <si>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</si>
  <si>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</si>
  <si>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</si>
  <si>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</si>
  <si>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</si>
  <si>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</si>
  <si>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</si>
  <si>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</si>
  <si>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</si>
  <si>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</si>
  <si>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</si>
  <si>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</si>
  <si>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</si>
  <si>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</si>
  <si>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</si>
  <si>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</si>
  <si>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</si>
  <si>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</si>
  <si>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</si>
  <si>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</si>
  <si>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</si>
  <si>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</si>
  <si>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</si>
  <si>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</si>
  <si>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</si>
  <si>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</si>
  <si>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</si>
  <si>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</si>
  <si>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</si>
  <si>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</si>
  <si>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</si>
  <si>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</si>
  <si>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</si>
  <si>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</si>
  <si>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</si>
  <si>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</si>
  <si>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</si>
  <si>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</si>
  <si>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</si>
  <si>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</si>
  <si>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</si>
  <si>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</si>
  <si>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</si>
  <si>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</si>
  <si>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</si>
  <si>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</si>
  <si>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</si>
  <si>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</si>
  <si>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</si>
  <si>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</si>
  <si>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</si>
  <si>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</si>
  <si>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</si>
  <si>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</si>
  <si>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</si>
  <si>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</si>
  <si>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</si>
  <si>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</si>
  <si>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</si>
  <si>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</si>
  <si>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</si>
  <si>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</si>
  <si>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</si>
  <si>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</si>
  <si>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</si>
  <si>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</si>
  <si>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</si>
  <si>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</si>
  <si>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</si>
  <si>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</si>
  <si>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</si>
  <si>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</si>
  <si>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</si>
  <si>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</si>
  <si>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</si>
  <si>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</si>
  <si>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</si>
  <si>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</si>
  <si>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</si>
  <si>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</si>
  <si>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</si>
  <si>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</si>
  <si>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</si>
  <si>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</si>
  <si>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</si>
  <si>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</si>
  <si>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</si>
  <si>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</si>
  <si>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</si>
  <si>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</si>
  <si>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</si>
  <si>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</si>
  <si>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</si>
  <si>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</si>
  <si>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</si>
  <si>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</si>
  <si>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</si>
  <si>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</si>
  <si>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</si>
  <si>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</si>
  <si>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</si>
  <si>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</si>
  <si>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</si>
  <si>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</si>
  <si>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</si>
  <si>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</si>
  <si>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</si>
  <si>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</si>
  <si>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</si>
  <si>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</si>
  <si>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</si>
  <si>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</si>
  <si>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</si>
  <si>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</si>
  <si>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</si>
  <si>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</si>
  <si>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</si>
  <si>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</si>
  <si>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</si>
  <si>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</si>
  <si>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</si>
  <si>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</si>
  <si>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</si>
  <si>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</si>
  <si>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</si>
  <si>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</si>
  <si>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</si>
  <si>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</si>
  <si>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</si>
  <si>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</si>
  <si>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</si>
  <si>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</si>
  <si>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</si>
  <si>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</si>
  <si>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</si>
  <si>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</si>
  <si>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</si>
  <si>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</si>
  <si>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</si>
  <si>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</si>
  <si>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</si>
  <si>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</si>
  <si>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</si>
  <si>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</si>
  <si>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</si>
  <si>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</si>
  <si>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</si>
  <si>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</si>
  <si>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</si>
  <si>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</si>
  <si>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</si>
  <si>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</si>
  <si>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</si>
  <si>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</si>
  <si>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</si>
  <si>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</si>
  <si>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</si>
  <si>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</si>
  <si>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</si>
  <si>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</si>
  <si>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</si>
  <si>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</si>
  <si>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</si>
  <si>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</si>
  <si>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</si>
  <si>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</si>
  <si>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</si>
  <si>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</si>
  <si>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</si>
  <si>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</si>
  <si>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</si>
  <si>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</si>
  <si>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</si>
  <si>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</si>
  <si>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</si>
  <si>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</si>
  <si>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</si>
  <si>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</si>
  <si>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</si>
  <si>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</si>
  <si>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</si>
  <si>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</si>
  <si>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</si>
  <si>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</si>
  <si>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</si>
  <si>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</si>
  <si>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</si>
  <si>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</si>
  <si>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</si>
  <si>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</si>
  <si>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</si>
  <si>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</si>
  <si>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</si>
  <si>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</si>
  <si>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</si>
  <si>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</si>
  <si>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</si>
  <si>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</si>
  <si>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</si>
  <si>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</si>
  <si>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</si>
  <si>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</si>
  <si>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</si>
  <si>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</si>
  <si>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</si>
  <si>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</si>
  <si>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</si>
  <si>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</si>
  <si>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</si>
  <si>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</si>
  <si>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</si>
  <si>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</si>
  <si>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</si>
  <si>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</si>
  <si>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</si>
  <si>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</si>
  <si>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</si>
  <si>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</si>
  <si>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</si>
  <si>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</si>
  <si>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</si>
  <si>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</si>
  <si>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</si>
  <si>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</si>
  <si>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</si>
  <si>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</si>
  <si>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</si>
  <si>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</si>
  <si>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</si>
  <si>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</si>
  <si>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</si>
  <si>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</si>
  <si>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</si>
  <si>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</si>
  <si>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</si>
  <si>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</si>
  <si>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</si>
  <si>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</si>
  <si>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</si>
  <si>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</si>
  <si>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</si>
  <si>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</si>
  <si>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</si>
  <si>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</si>
  <si>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</si>
  <si>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</si>
  <si>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</si>
  <si>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</si>
  <si>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</si>
  <si>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</si>
  <si>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</si>
  <si>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</si>
  <si>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</si>
  <si>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</si>
  <si>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</si>
  <si>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</si>
  <si>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</si>
  <si>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</si>
  <si>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</si>
  <si>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</si>
  <si>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</si>
  <si>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</si>
  <si>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</si>
  <si>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</si>
  <si>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</si>
  <si>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</si>
  <si>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</si>
  <si>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</si>
  <si>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</si>
  <si>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</si>
  <si>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</si>
  <si>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</si>
  <si>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</si>
  <si>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</si>
  <si>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</si>
  <si>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</si>
  <si>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</si>
  <si>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</si>
  <si>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</si>
  <si>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</si>
  <si>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</si>
  <si>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</si>
  <si>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</si>
  <si>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</si>
  <si>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</si>
  <si>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</si>
  <si>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</si>
  <si>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</si>
  <si>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</si>
  <si>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</si>
  <si>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</si>
  <si>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</si>
  <si>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</si>
  <si>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</si>
  <si>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</si>
  <si>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</si>
  <si>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</si>
  <si>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</si>
  <si>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</si>
  <si>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</si>
  <si>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</si>
  <si>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</si>
  <si>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</si>
  <si>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</si>
  <si>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</si>
  <si>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</si>
  <si>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</si>
  <si>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</si>
  <si>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</si>
  <si>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</si>
  <si>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</si>
  <si>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</si>
  <si>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</si>
  <si>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</si>
  <si>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</si>
  <si>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</si>
  <si>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</si>
  <si>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</si>
  <si>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</si>
  <si>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</si>
  <si>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</si>
  <si>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</si>
  <si>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</si>
  <si>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</si>
  <si>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</si>
  <si>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</si>
  <si>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</si>
  <si>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</si>
  <si>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</si>
  <si>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</si>
  <si>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</si>
  <si>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</si>
  <si>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</si>
  <si>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</si>
  <si>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</si>
  <si>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</si>
  <si>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</si>
  <si>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</si>
  <si>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</si>
  <si>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</si>
  <si>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</si>
  <si>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</si>
  <si>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</si>
  <si>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</si>
  <si>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</si>
  <si>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</si>
  <si>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</si>
  <si>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</si>
  <si>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</si>
  <si>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</si>
  <si>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</si>
  <si>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</si>
  <si>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</si>
  <si>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</si>
  <si>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</si>
  <si>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</si>
  <si>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</si>
  <si>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</si>
  <si>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</si>
  <si>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</si>
  <si>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</si>
  <si>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</si>
  <si>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</si>
  <si>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</si>
  <si>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</si>
  <si>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</si>
  <si>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</si>
  <si>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</si>
  <si>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</si>
  <si>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</si>
  <si>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</si>
  <si>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</si>
  <si>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</si>
  <si>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</si>
  <si>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</si>
  <si>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</si>
  <si>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</si>
  <si>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</si>
  <si>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</si>
  <si>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</si>
  <si>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</si>
  <si>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</si>
  <si>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</si>
  <si>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</si>
  <si>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</si>
  <si>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</si>
  <si>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</si>
  <si>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</si>
  <si>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</si>
  <si>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</si>
  <si>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</si>
  <si>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</si>
  <si>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</si>
  <si>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</si>
  <si>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</si>
  <si>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</si>
  <si>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</si>
  <si>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</si>
  <si>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</si>
  <si>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</si>
  <si>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</si>
  <si>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</si>
  <si>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</si>
  <si>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</si>
  <si>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</si>
  <si>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</si>
  <si>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</si>
  <si>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</si>
  <si>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</si>
  <si>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</si>
  <si>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</si>
  <si>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</si>
  <si>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</si>
  <si>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</si>
  <si>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</si>
  <si>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</si>
  <si>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</si>
  <si>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</si>
  <si>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</si>
  <si>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</si>
  <si>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</si>
  <si>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</si>
  <si>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</si>
  <si>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</si>
  <si>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</si>
  <si>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</si>
  <si>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</si>
  <si>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</si>
  <si>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</si>
  <si>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</si>
  <si>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</si>
  <si>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</si>
  <si>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</si>
  <si>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</si>
  <si>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</si>
  <si>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</si>
  <si>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</si>
  <si>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</si>
  <si>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</si>
  <si>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</si>
  <si>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</si>
  <si>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</si>
  <si>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</si>
  <si>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</si>
  <si>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</si>
  <si>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</si>
  <si>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</si>
  <si>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</si>
  <si>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</si>
  <si>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</si>
  <si>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</si>
  <si>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</si>
  <si>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</si>
  <si>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</si>
  <si>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</si>
  <si>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</si>
  <si>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</si>
  <si>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</si>
  <si>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</si>
  <si>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</si>
  <si>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</si>
  <si>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</si>
  <si>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</si>
  <si>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</si>
  <si>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</si>
  <si>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</si>
  <si>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</si>
  <si>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</si>
  <si>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</si>
  <si>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</si>
  <si>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</si>
  <si>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</si>
  <si>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</si>
  <si>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</si>
  <si>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</si>
  <si>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</si>
  <si>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</si>
  <si>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</si>
  <si>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</si>
  <si>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</si>
  <si>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</si>
  <si>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</si>
  <si>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</si>
  <si>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</si>
  <si>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</si>
  <si>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</si>
  <si>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</si>
  <si>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</si>
  <si>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</si>
  <si>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</si>
  <si>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</si>
  <si>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</si>
  <si>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</si>
  <si>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</si>
  <si>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</si>
  <si>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</si>
  <si>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</si>
  <si>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</si>
  <si>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</si>
  <si>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</si>
  <si>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</si>
  <si>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</si>
  <si>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</si>
  <si>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</si>
  <si>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</si>
  <si>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</si>
  <si>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</si>
  <si>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</si>
  <si>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</si>
  <si>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</si>
  <si>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</si>
  <si>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</si>
  <si>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</si>
  <si>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</si>
  <si>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</si>
  <si>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</si>
  <si>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</si>
  <si>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</si>
  <si>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</si>
  <si>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</si>
  <si>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</si>
  <si>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</si>
  <si>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</si>
  <si>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</si>
  <si>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</si>
  <si>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</si>
  <si>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</si>
  <si>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</si>
  <si>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</si>
  <si>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</si>
  <si>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</si>
  <si>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</si>
  <si>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</si>
  <si>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</si>
  <si>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</si>
  <si>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</si>
  <si>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</si>
  <si>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</si>
  <si>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</si>
  <si>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</si>
  <si>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</si>
  <si>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</si>
  <si>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</si>
  <si>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</si>
  <si>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</si>
  <si>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</si>
  <si>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</si>
  <si>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</si>
  <si>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</si>
  <si>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</si>
  <si>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</si>
  <si>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</si>
  <si>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</si>
  <si>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</si>
  <si>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</si>
  <si>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</si>
  <si>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</si>
  <si>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</si>
  <si>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</si>
  <si>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</si>
  <si>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</si>
  <si>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</si>
  <si>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</si>
  <si>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</si>
  <si>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</si>
  <si>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</si>
  <si>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</si>
  <si>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</si>
  <si>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</si>
  <si>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</si>
  <si>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</si>
  <si>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</si>
  <si>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</si>
  <si>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</si>
  <si>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</si>
  <si>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</si>
  <si>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</si>
  <si>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</si>
  <si>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</si>
  <si>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</si>
  <si>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</si>
  <si>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</si>
  <si>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</si>
  <si>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</si>
  <si>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</si>
  <si>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</si>
  <si>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</si>
  <si>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</si>
  <si>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</si>
  <si>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</si>
  <si>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</si>
  <si>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</si>
  <si>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</si>
  <si>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</si>
  <si>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</si>
  <si>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</si>
  <si>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</si>
  <si>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</si>
  <si>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</si>
  <si>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</si>
  <si>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</si>
  <si>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</si>
  <si>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</si>
  <si>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</si>
  <si>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</si>
  <si>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</si>
  <si>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</si>
  <si>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</si>
  <si>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</si>
  <si>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</si>
  <si>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</si>
  <si>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</si>
  <si>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</si>
  <si>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</si>
  <si>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</si>
  <si>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</si>
  <si>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</si>
  <si>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</si>
  <si>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</si>
  <si>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</si>
  <si>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</si>
  <si>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</si>
  <si>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</si>
  <si>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</si>
  <si>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</si>
  <si>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</si>
  <si>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</si>
  <si>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</si>
  <si>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</si>
  <si>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</si>
  <si>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</si>
  <si>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</si>
  <si>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</si>
  <si>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</si>
  <si>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</si>
  <si>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</si>
  <si>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</si>
  <si>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</si>
  <si>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</si>
  <si>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</si>
  <si>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</si>
  <si>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</si>
  <si>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</si>
  <si>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</si>
  <si>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</si>
  <si>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</si>
  <si>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</si>
  <si>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</si>
  <si>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</si>
  <si>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</si>
  <si>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</si>
  <si>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</si>
  <si>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</si>
  <si>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</si>
  <si>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</si>
  <si>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</si>
  <si>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</si>
  <si>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</si>
  <si>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</si>
  <si>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</si>
  <si>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</si>
  <si>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</si>
  <si>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</si>
  <si>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</si>
  <si>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</si>
  <si>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</si>
  <si>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</si>
  <si>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</si>
  <si>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</si>
  <si>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</si>
  <si>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</si>
  <si>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</si>
  <si>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</si>
  <si>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</si>
  <si>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</si>
  <si>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</si>
  <si>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</si>
  <si>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</si>
  <si>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</si>
  <si>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</si>
  <si>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</si>
  <si>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</si>
  <si>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</si>
  <si>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</si>
  <si>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</si>
  <si>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</si>
  <si>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</si>
  <si>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</si>
  <si>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</si>
  <si>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</si>
  <si>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</si>
  <si>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</si>
  <si>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</si>
  <si>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</si>
  <si>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</si>
  <si>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</si>
  <si>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</si>
  <si>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</si>
  <si>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</si>
  <si>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</si>
  <si>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</si>
  <si>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</si>
  <si>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</si>
  <si>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</si>
  <si>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</si>
  <si>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</si>
  <si>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</si>
  <si>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</si>
  <si>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</si>
  <si>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</si>
  <si>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</si>
  <si>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</si>
  <si>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</si>
  <si>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</si>
  <si>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</si>
  <si>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</si>
  <si>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</si>
  <si>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</si>
  <si>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</si>
  <si>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</si>
  <si>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</si>
  <si>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</si>
  <si>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</si>
  <si>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</si>
  <si>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</si>
  <si>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</si>
  <si>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</si>
  <si>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</si>
  <si>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</si>
  <si>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</si>
  <si>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</si>
  <si>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</si>
  <si>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</si>
  <si>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</si>
  <si>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</si>
  <si>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</si>
  <si>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</si>
  <si>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</si>
  <si>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</si>
  <si>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</si>
  <si>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</si>
  <si>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</si>
  <si>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</si>
  <si>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</si>
  <si>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</si>
  <si>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</si>
  <si>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</si>
  <si>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</si>
  <si>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</si>
  <si>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</si>
  <si>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</si>
  <si>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</si>
  <si>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</si>
  <si>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</si>
  <si>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</si>
  <si>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</si>
  <si>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</si>
  <si>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</si>
  <si>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</si>
  <si>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</si>
  <si>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</si>
  <si>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</si>
  <si>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</si>
  <si>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</si>
  <si>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</si>
  <si>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</si>
  <si>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</si>
  <si>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</si>
  <si>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</si>
  <si>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</si>
  <si>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</si>
  <si>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</si>
  <si>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</si>
  <si>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</si>
  <si>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</si>
  <si>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</si>
  <si>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</si>
  <si>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</si>
  <si>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</si>
  <si>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</si>
  <si>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</si>
  <si>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</si>
  <si>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</si>
  <si>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</si>
  <si>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</si>
  <si>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</si>
  <si>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</si>
  <si>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</si>
  <si>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</si>
  <si>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</si>
  <si>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</si>
  <si>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</si>
  <si>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</si>
  <si>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</si>
  <si>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</si>
  <si>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</si>
  <si>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</si>
  <si>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</si>
  <si>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</si>
  <si>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</si>
  <si>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</si>
  <si>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</si>
  <si>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</si>
  <si>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</si>
  <si>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</si>
  <si>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</si>
  <si>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</si>
  <si>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</si>
  <si>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</si>
  <si>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</si>
  <si>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</si>
  <si>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</si>
  <si>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</si>
  <si>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</si>
  <si>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</si>
  <si>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</si>
  <si>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</si>
  <si>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</si>
  <si>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</si>
  <si>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</si>
  <si>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</si>
  <si>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</si>
  <si>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</si>
  <si>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</si>
  <si>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</si>
  <si>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</si>
  <si>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</si>
  <si>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</si>
  <si>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</si>
  <si>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</si>
  <si>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</si>
  <si>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</si>
  <si>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</si>
  <si>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</si>
  <si>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</si>
  <si>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</si>
  <si>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</si>
  <si>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</si>
  <si>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</si>
  <si>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</si>
  <si>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</si>
  <si>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</si>
  <si>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</si>
  <si>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</si>
  <si>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</si>
  <si>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</si>
  <si>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</si>
  <si>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</si>
  <si>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</si>
  <si>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</si>
  <si>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</si>
  <si>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</si>
  <si>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</si>
  <si>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</si>
  <si>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</si>
  <si>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</si>
  <si>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</si>
  <si>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</si>
  <si>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</si>
  <si>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</si>
  <si>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</si>
  <si>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</si>
  <si>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</si>
  <si>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</si>
  <si>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</si>
  <si>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</si>
  <si>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</si>
  <si>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</si>
  <si>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</si>
  <si>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</si>
  <si>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</si>
  <si>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</si>
  <si>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</si>
  <si>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</si>
  <si>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</si>
  <si>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</si>
  <si>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</si>
  <si>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</si>
  <si>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</si>
  <si>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</si>
  <si>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</si>
  <si>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</si>
  <si>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</si>
  <si>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</si>
  <si>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</si>
  <si>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</si>
  <si>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</si>
  <si>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</si>
  <si>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</si>
  <si>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</si>
  <si>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</si>
  <si>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</si>
  <si>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</si>
  <si>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</si>
  <si>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</si>
  <si>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</si>
  <si>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</si>
  <si>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</si>
  <si>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</si>
  <si>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</si>
  <si>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</si>
  <si>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</si>
  <si>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</si>
  <si>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</si>
  <si>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</si>
  <si>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</si>
  <si>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</si>
  <si>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</si>
  <si>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</si>
  <si>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</si>
  <si>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</si>
  <si>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</si>
  <si>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</si>
  <si>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</si>
  <si>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</si>
  <si>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</si>
  <si>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</si>
  <si>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</si>
  <si>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</si>
  <si>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</si>
  <si>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</si>
  <si>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</si>
  <si>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</si>
  <si>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</si>
  <si>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</si>
  <si>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</si>
  <si>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</si>
  <si>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</si>
  <si>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</si>
  <si>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</si>
  <si>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</si>
  <si>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</si>
  <si>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</si>
  <si>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</si>
  <si>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</si>
  <si>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</si>
  <si>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</si>
  <si>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</si>
  <si>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</si>
  <si>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</si>
  <si>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</si>
  <si>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</si>
  <si>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</si>
  <si>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</si>
  <si>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</si>
  <si>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</si>
  <si>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</si>
  <si>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</si>
  <si>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</si>
  <si>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</si>
  <si>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</si>
  <si>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</si>
  <si>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</si>
  <si>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</si>
  <si>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</si>
  <si>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</si>
  <si>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</si>
  <si>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</si>
  <si>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</si>
  <si>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</si>
  <si>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</si>
  <si>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</si>
  <si>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</si>
  <si>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</si>
  <si>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</si>
  <si>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</si>
  <si>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</si>
  <si>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</si>
  <si>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</si>
  <si>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</si>
  <si>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</si>
  <si>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</si>
  <si>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</si>
  <si>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</si>
  <si>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</si>
  <si>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</si>
  <si>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</si>
  <si>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</si>
  <si>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</si>
  <si>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</si>
  <si>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</si>
  <si>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</si>
  <si>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</si>
  <si>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</si>
  <si>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</si>
  <si>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</si>
  <si>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</si>
  <si>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</si>
  <si>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</si>
  <si>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</si>
  <si>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</si>
  <si>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</si>
  <si>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</si>
  <si>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</si>
  <si>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</si>
  <si>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</si>
  <si>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</si>
  <si>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</si>
  <si>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</si>
  <si>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</si>
  <si>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</si>
  <si>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</si>
  <si>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</si>
  <si>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</si>
  <si>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</si>
  <si>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</si>
  <si>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</si>
  <si>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</si>
  <si>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</si>
  <si>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</si>
  <si>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</si>
  <si>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</si>
  <si>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</si>
  <si>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</si>
  <si>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</si>
  <si>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</si>
  <si>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</si>
  <si>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</si>
  <si>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</si>
  <si>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</si>
  <si>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</si>
  <si>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</si>
  <si>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</si>
  <si>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</si>
  <si>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</si>
  <si>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</si>
  <si>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</si>
  <si>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</si>
  <si>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</si>
  <si>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</si>
  <si>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</si>
  <si>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</si>
  <si>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</si>
  <si>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</si>
  <si>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</si>
  <si>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</si>
  <si>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</si>
  <si>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</si>
  <si>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</si>
  <si>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</si>
  <si>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</si>
  <si>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</si>
  <si>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</si>
  <si>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</si>
  <si>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</si>
  <si>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</si>
  <si>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</si>
  <si>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</si>
  <si>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</si>
  <si>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</si>
  <si>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</si>
  <si>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</si>
  <si>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</si>
  <si>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</si>
  <si>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</si>
  <si>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</si>
  <si>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</si>
  <si>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</si>
  <si>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</si>
  <si>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</si>
  <si>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</si>
  <si>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</si>
  <si>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</si>
  <si>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</si>
  <si>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</si>
  <si>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</si>
  <si>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</si>
  <si>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</si>
  <si>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</si>
  <si>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</si>
  <si>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</si>
  <si>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</si>
  <si>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</si>
  <si>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</si>
  <si>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</si>
  <si>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</si>
  <si>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</si>
  <si>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</si>
  <si>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</si>
  <si>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</si>
  <si>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</si>
  <si>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</si>
  <si>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</si>
  <si>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</si>
  <si>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</si>
  <si>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</si>
  <si>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</si>
  <si>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</si>
  <si>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</si>
  <si>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</si>
  <si>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</si>
  <si>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</si>
  <si>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</si>
  <si>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</si>
  <si>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</si>
  <si>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</si>
  <si>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</si>
  <si>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</si>
  <si>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</si>
  <si>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</si>
  <si>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</si>
  <si>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</si>
  <si>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</si>
  <si>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</si>
  <si>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</si>
  <si>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</si>
  <si>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</si>
  <si>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</si>
  <si>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</si>
  <si>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</si>
  <si>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</si>
  <si>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</si>
  <si>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</si>
  <si>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</si>
  <si>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</si>
  <si>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</si>
  <si>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</si>
  <si>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</si>
  <si>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</si>
  <si>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</si>
  <si>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</si>
  <si>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</si>
  <si>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</si>
  <si>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</si>
  <si>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</si>
  <si>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</si>
  <si>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</si>
  <si>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</si>
  <si>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</si>
  <si>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</si>
  <si>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</si>
  <si>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</si>
  <si>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</si>
  <si>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</si>
  <si>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</si>
  <si>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</si>
  <si>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</si>
  <si>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</si>
  <si>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</si>
  <si>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</si>
  <si>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</si>
  <si>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</si>
  <si>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</si>
  <si>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</si>
  <si>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</si>
  <si>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</si>
  <si>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</si>
  <si>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</si>
  <si>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</si>
  <si>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</si>
  <si>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</si>
  <si>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</si>
  <si>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</si>
  <si>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</si>
  <si>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</si>
  <si>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</si>
  <si>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</si>
  <si>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</si>
  <si>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</si>
  <si>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</si>
  <si>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</si>
  <si>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</si>
  <si>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</si>
  <si>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</si>
  <si>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</si>
  <si>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</si>
  <si>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</si>
  <si>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</si>
  <si>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</si>
  <si>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</si>
  <si>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</si>
  <si>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</si>
  <si>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</si>
  <si>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</si>
  <si>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</si>
  <si>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</si>
  <si>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</si>
  <si>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</si>
  <si>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</si>
  <si>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</si>
  <si>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</si>
  <si>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</si>
  <si>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</si>
  <si>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</si>
  <si>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</si>
  <si>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</si>
  <si>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</si>
  <si>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</si>
  <si>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</si>
  <si>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</si>
  <si>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</si>
  <si>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</si>
  <si>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</si>
  <si>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</si>
  <si>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</si>
  <si>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</si>
  <si>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</si>
  <si>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</si>
  <si>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</si>
  <si>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</si>
  <si>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</si>
  <si>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</si>
  <si>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</si>
  <si>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</si>
  <si>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</si>
  <si>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</si>
  <si>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</si>
  <si>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</si>
  <si>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</si>
  <si>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</si>
  <si>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</si>
  <si>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</si>
  <si>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</si>
  <si>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</si>
  <si>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</si>
  <si>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</si>
  <si>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</si>
  <si>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</si>
  <si>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</si>
  <si>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</si>
  <si>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</si>
  <si>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</si>
  <si>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</si>
  <si>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</si>
  <si>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</si>
  <si>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</si>
  <si>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</si>
  <si>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</si>
  <si>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</si>
  <si>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</si>
  <si>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</si>
  <si>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</si>
  <si>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</si>
  <si>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</si>
  <si>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</si>
  <si>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</si>
  <si>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</si>
  <si>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</si>
  <si>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</si>
  <si>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</si>
  <si>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</si>
  <si>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</si>
  <si>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</si>
  <si>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</si>
  <si>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</si>
  <si>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</si>
  <si>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</si>
  <si>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</si>
  <si>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</si>
  <si>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</si>
  <si>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</si>
  <si>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</si>
  <si>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</si>
  <si>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</si>
  <si>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</si>
  <si>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</si>
  <si>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</si>
  <si>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</si>
  <si>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</si>
  <si>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</si>
  <si>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</si>
  <si>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</si>
  <si>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</si>
  <si>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</si>
  <si>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</si>
  <si>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</si>
  <si>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</si>
  <si>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</si>
  <si>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</si>
  <si>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</si>
  <si>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</si>
  <si>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</si>
  <si>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</si>
  <si>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</si>
  <si>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</si>
  <si>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</si>
  <si>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</si>
  <si>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</si>
  <si>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</si>
  <si>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</si>
  <si>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</si>
  <si>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</si>
  <si>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</si>
  <si>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</si>
  <si>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</si>
  <si>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</si>
  <si>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</si>
  <si>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</si>
  <si>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</si>
  <si>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</si>
  <si>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</si>
  <si>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</si>
  <si>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</si>
  <si>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</si>
  <si>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</si>
  <si>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</si>
  <si>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</si>
  <si>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</si>
  <si>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</si>
  <si>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</si>
  <si>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</si>
  <si>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</si>
  <si>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</si>
  <si>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</si>
  <si>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</si>
  <si>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</si>
  <si>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</si>
  <si>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</si>
  <si>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</si>
  <si>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</si>
  <si>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</si>
  <si>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</si>
  <si>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</si>
  <si>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</si>
  <si>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</si>
  <si>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</si>
  <si>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</si>
  <si>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</si>
  <si>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</si>
  <si>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</si>
  <si>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</si>
  <si>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</si>
  <si>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</si>
  <si>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</si>
  <si>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</si>
  <si>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</si>
  <si>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</si>
  <si>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</si>
  <si>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</si>
  <si>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</si>
  <si>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</si>
  <si>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</si>
  <si>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</si>
  <si>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</si>
  <si>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</si>
  <si>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</si>
  <si>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</si>
  <si>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</si>
  <si>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</si>
  <si>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</si>
  <si>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</si>
  <si>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</si>
  <si>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</si>
  <si>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</si>
  <si>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</si>
  <si>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</si>
  <si>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</si>
  <si>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</si>
  <si>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</si>
  <si>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</si>
  <si>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</si>
  <si>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</si>
  <si>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</si>
  <si>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</si>
  <si>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</si>
  <si>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</si>
  <si>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</si>
  <si>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</si>
  <si>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</si>
  <si>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</si>
  <si>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</si>
  <si>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</si>
  <si>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</si>
  <si>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</si>
  <si>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</si>
  <si>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</si>
  <si>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</si>
  <si>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</si>
  <si>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</si>
  <si>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</si>
  <si>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</si>
  <si>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</si>
  <si>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</si>
  <si>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</si>
  <si>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</si>
  <si>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</si>
  <si>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</si>
  <si>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</si>
  <si>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</si>
  <si>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</si>
  <si>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</si>
  <si>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</si>
  <si>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</si>
  <si>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</si>
  <si>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</si>
  <si>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</si>
  <si>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</si>
  <si>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</si>
  <si>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</si>
  <si>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</si>
  <si>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</si>
  <si>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</si>
  <si>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</si>
  <si>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</si>
  <si>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</si>
  <si>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</si>
  <si>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</si>
  <si>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</si>
  <si>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</si>
  <si>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</si>
  <si>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</si>
  <si>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</si>
  <si>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</si>
  <si>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</si>
  <si>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</si>
  <si>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</si>
  <si>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</si>
  <si>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</si>
  <si>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</si>
  <si>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</si>
  <si>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</si>
  <si>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</si>
  <si>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</si>
  <si>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</si>
  <si>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</si>
  <si>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</si>
  <si>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</si>
  <si>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</si>
  <si>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</si>
  <si>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</si>
  <si>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</si>
  <si>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</si>
  <si>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</si>
  <si>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</si>
  <si>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</si>
  <si>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</si>
  <si>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</si>
  <si>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</si>
  <si>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</si>
  <si>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</si>
  <si>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</si>
  <si>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</si>
  <si>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</si>
  <si>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</si>
  <si>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</si>
  <si>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</si>
  <si>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</si>
  <si>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</si>
  <si>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</si>
  <si>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</si>
  <si>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</si>
  <si>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</si>
  <si>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</si>
  <si>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</si>
  <si>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</si>
  <si>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</si>
  <si>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</si>
  <si>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</si>
  <si>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</si>
  <si>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</si>
  <si>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</si>
  <si>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</si>
  <si>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</si>
  <si>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</si>
  <si>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</si>
  <si>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</si>
  <si>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</si>
  <si>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</si>
  <si>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</si>
  <si>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</si>
  <si>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</si>
  <si>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</si>
  <si>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</si>
  <si>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</si>
  <si>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</si>
  <si>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</si>
  <si>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</si>
  <si>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</si>
  <si>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</si>
  <si>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</si>
  <si>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</si>
  <si>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</si>
  <si>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</si>
  <si>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</si>
  <si>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</si>
  <si>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</si>
  <si>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</si>
  <si>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</si>
  <si>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</si>
  <si>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</si>
  <si>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</si>
  <si>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</si>
  <si>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</si>
  <si>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</si>
  <si>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</si>
  <si>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</si>
  <si>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</si>
  <si>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</si>
  <si>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</si>
  <si>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</si>
  <si>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</si>
  <si>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</si>
  <si>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</si>
  <si>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</si>
  <si>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</si>
  <si>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</si>
  <si>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</si>
  <si>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</si>
  <si>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</si>
  <si>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</si>
  <si>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</si>
  <si>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</si>
  <si>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</si>
  <si>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</si>
  <si>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</si>
  <si>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</si>
  <si>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</si>
  <si>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</si>
  <si>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</si>
  <si>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</si>
  <si>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</si>
  <si>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</si>
  <si>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</si>
  <si>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</si>
  <si>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</si>
  <si>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</si>
  <si>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</si>
  <si>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</si>
  <si>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</si>
  <si>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</si>
  <si>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</si>
  <si>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</si>
  <si>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</si>
  <si>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</si>
  <si>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</si>
  <si>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</si>
  <si>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</si>
  <si>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</si>
  <si>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</si>
  <si>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</si>
  <si>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</si>
  <si>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</si>
  <si>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</si>
  <si>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</si>
  <si>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</si>
  <si>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</si>
  <si>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</si>
  <si>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</si>
  <si>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</si>
  <si>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</si>
  <si>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</si>
  <si>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</si>
  <si>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</si>
  <si>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</si>
  <si>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</si>
  <si>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</si>
  <si>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</si>
  <si>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</si>
  <si>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</si>
  <si>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</si>
  <si>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</si>
  <si>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</si>
  <si>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</si>
  <si>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</si>
  <si>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</si>
  <si>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</si>
  <si>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</si>
  <si>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</si>
  <si>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</si>
  <si>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</si>
  <si>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</si>
  <si>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</si>
  <si>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</si>
  <si>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</si>
  <si>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</si>
  <si>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</si>
  <si>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</si>
  <si>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</si>
  <si>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</si>
  <si>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</si>
  <si>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</si>
  <si>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</si>
  <si>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</si>
  <si>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</si>
  <si>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</si>
  <si>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</si>
  <si>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</si>
  <si>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</si>
  <si>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</si>
  <si>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</si>
  <si>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</si>
  <si>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</si>
  <si>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</si>
  <si>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</si>
  <si>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</si>
  <si>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</si>
  <si>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</si>
  <si>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</si>
  <si>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</si>
  <si>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</si>
  <si>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</si>
  <si>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</si>
  <si>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</si>
  <si>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</si>
  <si>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</si>
  <si>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</si>
  <si>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</si>
  <si>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</si>
  <si>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</si>
  <si>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</si>
  <si>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</si>
  <si>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</si>
  <si>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</si>
  <si>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</si>
  <si>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</si>
  <si>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</si>
  <si>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</si>
  <si>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</si>
  <si>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</si>
  <si>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</si>
  <si>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</si>
  <si>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</si>
  <si>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</si>
  <si>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</si>
  <si>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</si>
  <si>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</si>
  <si>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</si>
  <si>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</si>
  <si>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</si>
  <si>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</si>
  <si>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</si>
  <si>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</si>
  <si>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</si>
  <si>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</si>
  <si>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</si>
  <si>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</si>
  <si>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</si>
  <si>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</si>
  <si>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</si>
  <si>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</si>
  <si>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</si>
  <si>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</si>
  <si>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</si>
  <si>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</si>
  <si>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</si>
  <si>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</si>
  <si>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</si>
  <si>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</si>
  <si>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</si>
  <si>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</si>
  <si>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</si>
  <si>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</si>
  <si>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</si>
  <si>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</si>
  <si>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</si>
  <si>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</si>
  <si>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</si>
  <si>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</si>
  <si>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</si>
  <si>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</si>
  <si>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</si>
  <si>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</si>
  <si>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</si>
  <si>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</si>
  <si>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</si>
  <si>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</si>
  <si>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</si>
  <si>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</si>
  <si>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</si>
  <si>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</si>
  <si>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</si>
  <si>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</si>
  <si>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</si>
  <si>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</si>
  <si>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</si>
  <si>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</si>
  <si>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</si>
  <si>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</si>
  <si>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</si>
  <si>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</si>
  <si>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</si>
  <si>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</si>
  <si>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</si>
  <si>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</si>
  <si>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</si>
  <si>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</si>
  <si>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</si>
  <si>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</si>
  <si>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</si>
  <si>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</si>
  <si>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</si>
  <si>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</si>
  <si>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</si>
  <si>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</si>
  <si>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</si>
  <si>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</si>
  <si>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</si>
  <si>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</si>
  <si>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</si>
  <si>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</si>
  <si>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</si>
  <si>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</si>
  <si>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</si>
  <si>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</si>
  <si>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</si>
  <si>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</si>
  <si>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</si>
  <si>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</si>
  <si>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</si>
  <si>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</si>
  <si>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</si>
  <si>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</si>
  <si>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</si>
  <si>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</si>
  <si>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</si>
  <si>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</si>
  <si>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</si>
  <si>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</si>
  <si>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</si>
  <si>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</si>
  <si>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</si>
  <si>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</si>
  <si>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</si>
  <si>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</si>
  <si>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</si>
  <si>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</si>
  <si>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</si>
  <si>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</si>
  <si>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</si>
  <si>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</si>
  <si>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</si>
  <si>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</si>
  <si>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</si>
  <si>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</si>
  <si>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</si>
  <si>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</si>
  <si>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</si>
  <si>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</si>
  <si>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</si>
  <si>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</si>
  <si>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</si>
  <si>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</si>
  <si>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</si>
  <si>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</si>
  <si>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</si>
  <si>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</si>
  <si>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</si>
  <si>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</si>
  <si>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</si>
  <si>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</si>
  <si>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</si>
  <si>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</si>
  <si>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</si>
  <si>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</si>
  <si>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</si>
  <si>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</si>
  <si>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</si>
  <si>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</si>
  <si>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</si>
  <si>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</si>
  <si>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</si>
  <si>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</si>
  <si>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</si>
  <si>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</si>
  <si>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</si>
  <si>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</si>
  <si>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</si>
  <si>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</si>
  <si>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</si>
  <si>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</si>
  <si>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</si>
  <si>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</si>
  <si>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</si>
  <si>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</si>
  <si>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</si>
  <si>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</si>
  <si>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</si>
  <si>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</si>
  <si>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</si>
  <si>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</si>
  <si>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</si>
  <si>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</si>
  <si>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</si>
  <si>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</si>
  <si>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</si>
  <si>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</si>
  <si>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</si>
  <si>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</si>
  <si>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</si>
  <si>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</si>
  <si>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</si>
  <si>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</si>
  <si>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</si>
  <si>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</si>
  <si>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</si>
  <si>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</si>
  <si>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</si>
  <si>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</si>
  <si>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</si>
  <si>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</si>
  <si>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</si>
  <si>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</si>
  <si>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</si>
  <si>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</si>
  <si>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</si>
  <si>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</si>
  <si>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</si>
  <si>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</si>
  <si>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</si>
  <si>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</si>
  <si>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</si>
  <si>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</si>
  <si>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</si>
  <si>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</si>
  <si>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</si>
  <si>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</si>
  <si>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</si>
  <si>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</si>
  <si>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</si>
  <si>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</si>
  <si>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</si>
  <si>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</si>
  <si>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</si>
  <si>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</si>
  <si>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</si>
  <si>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</si>
  <si>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</si>
  <si>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</si>
  <si>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</si>
  <si>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</si>
  <si>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</si>
  <si>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</si>
  <si>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</si>
  <si>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</si>
  <si>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</si>
  <si>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</si>
  <si>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</si>
  <si>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</si>
  <si>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</si>
  <si>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</si>
  <si>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</si>
  <si>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</si>
  <si>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</si>
  <si>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</si>
  <si>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</si>
  <si>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</si>
  <si>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</si>
  <si>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</si>
  <si>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</si>
  <si>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</si>
  <si>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</si>
  <si>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</si>
  <si>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</si>
  <si>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</si>
  <si>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</si>
  <si>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</si>
  <si>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</si>
  <si>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</si>
  <si>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</si>
  <si>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</si>
  <si>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</si>
  <si>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</si>
  <si>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</si>
  <si>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</si>
  <si>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</si>
  <si>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</si>
  <si>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</si>
  <si>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</si>
  <si>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</si>
  <si>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</si>
  <si>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</si>
  <si>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</si>
  <si>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</si>
  <si>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</si>
  <si>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</si>
  <si>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</si>
  <si>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</si>
  <si>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</si>
  <si>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</si>
  <si>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</si>
  <si>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</si>
  <si>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</si>
  <si>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</si>
  <si>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</si>
  <si>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</si>
  <si>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</si>
  <si>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</si>
  <si>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</si>
  <si>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</si>
  <si>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</si>
  <si>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</si>
  <si>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</si>
  <si>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</si>
  <si>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</si>
  <si>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</si>
  <si>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</si>
  <si>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</si>
  <si>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</si>
  <si>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</si>
  <si>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</si>
  <si>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</si>
  <si>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</si>
  <si>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</si>
  <si>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</si>
  <si>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</si>
  <si>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</si>
  <si>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</si>
  <si>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</si>
  <si>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</si>
  <si>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</si>
  <si>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</si>
  <si>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</si>
  <si>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</si>
  <si>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</si>
  <si>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</si>
  <si>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</si>
  <si>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</si>
  <si>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</si>
  <si>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</si>
  <si>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</si>
  <si>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</si>
  <si>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</si>
  <si>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</si>
  <si>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</si>
  <si>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</si>
  <si>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</si>
  <si>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</si>
  <si>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</si>
  <si>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</si>
  <si>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</si>
  <si>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</si>
  <si>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</si>
  <si>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</si>
  <si>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</si>
  <si>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</si>
  <si>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</si>
  <si>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</si>
  <si>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</si>
  <si>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</si>
  <si>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</si>
  <si>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</si>
  <si>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</si>
  <si>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</si>
  <si>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</si>
  <si>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</si>
  <si>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</si>
  <si>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</si>
  <si>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</si>
  <si>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</si>
  <si>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</si>
  <si>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</si>
  <si>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</si>
  <si>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</si>
  <si>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</si>
  <si>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</si>
  <si>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</si>
  <si>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</si>
  <si>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</si>
  <si>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</si>
  <si>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</si>
  <si>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</si>
  <si>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</si>
  <si>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</si>
  <si>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</si>
  <si>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</si>
  <si>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</si>
  <si>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</si>
  <si>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</si>
  <si>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</si>
  <si>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</si>
  <si>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</si>
  <si>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</si>
  <si>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</si>
  <si>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</si>
  <si>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</si>
  <si>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</si>
  <si>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</si>
  <si>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</si>
  <si>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</si>
  <si>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</si>
  <si>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</si>
  <si>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</si>
  <si>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</si>
  <si>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</si>
  <si>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</si>
  <si>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</si>
  <si>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</si>
  <si>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</si>
  <si>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</si>
  <si>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</si>
  <si>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</si>
  <si>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</si>
  <si>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</si>
  <si>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</si>
  <si>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</si>
  <si>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</si>
  <si>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</si>
  <si>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</si>
  <si>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</si>
  <si>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</si>
  <si>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</si>
  <si>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</si>
  <si>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</si>
  <si>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</si>
  <si>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</si>
  <si>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</si>
  <si>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</si>
  <si>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</si>
  <si>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</si>
  <si>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</si>
  <si>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</si>
  <si>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</si>
  <si>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</si>
  <si>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</si>
  <si>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</si>
  <si>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</si>
  <si>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</si>
  <si>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</si>
  <si>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</si>
  <si>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</si>
  <si>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</si>
  <si>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</si>
  <si>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</si>
  <si>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</si>
  <si>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</si>
  <si>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</si>
  <si>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</si>
  <si>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</si>
  <si>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</si>
  <si>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</si>
  <si>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</si>
  <si>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</si>
  <si>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</si>
  <si>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</si>
  <si>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</si>
  <si>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</si>
  <si>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</si>
  <si>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</si>
  <si>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</si>
  <si>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</si>
  <si>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</si>
  <si>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</si>
  <si>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</si>
  <si>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</si>
  <si>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</si>
  <si>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</si>
  <si>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</si>
  <si>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</si>
  <si>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</si>
  <si>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</si>
  <si>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</si>
  <si>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</si>
  <si>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</si>
  <si>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</si>
  <si>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</si>
  <si>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</si>
  <si>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</si>
  <si>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</si>
  <si>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</si>
  <si>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</si>
  <si>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</si>
  <si>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</si>
  <si>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</si>
  <si>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</si>
  <si>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</si>
  <si>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</si>
  <si>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</si>
  <si>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</si>
  <si>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</si>
  <si>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</si>
  <si>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</si>
  <si>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</si>
  <si>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</si>
  <si>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</si>
  <si>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</si>
  <si>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</si>
  <si>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</si>
  <si>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</si>
  <si>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</si>
  <si>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</si>
  <si>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</si>
  <si>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</si>
  <si>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</si>
  <si>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</si>
  <si>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</si>
  <si>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</si>
  <si>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</si>
  <si>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</si>
  <si>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</si>
  <si>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</si>
  <si>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</si>
  <si>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</si>
  <si>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</si>
  <si>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</si>
  <si>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</si>
  <si>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</si>
  <si>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</si>
  <si>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</si>
  <si>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</si>
  <si>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</si>
  <si>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</si>
  <si>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</si>
  <si>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</si>
  <si>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</si>
  <si>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</si>
  <si>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</si>
  <si>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</si>
  <si>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</si>
  <si>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</si>
  <si>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</si>
  <si>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</si>
  <si>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</si>
  <si>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</si>
  <si>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</si>
  <si>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</si>
  <si>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</si>
  <si>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</si>
  <si>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</si>
  <si>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</si>
  <si>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</si>
  <si>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</si>
  <si>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</si>
  <si>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</si>
  <si>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</si>
  <si>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</si>
  <si>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</si>
  <si>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</si>
  <si>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</si>
  <si>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</si>
  <si>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</si>
  <si>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</si>
  <si>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</si>
  <si>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</si>
  <si>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</si>
  <si>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</si>
  <si>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</si>
  <si>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</si>
  <si>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</si>
  <si>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</si>
  <si>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</si>
  <si>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</si>
  <si>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</si>
  <si>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</si>
  <si>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</si>
  <si>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</si>
  <si>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</si>
  <si>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</si>
  <si>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</si>
  <si>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</si>
  <si>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</si>
  <si>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</si>
  <si>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</si>
  <si>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</si>
  <si>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</si>
  <si>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</si>
  <si>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</si>
  <si>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</si>
  <si>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</si>
  <si>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</si>
  <si>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</si>
  <si>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</si>
  <si>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</si>
  <si>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</si>
  <si>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</si>
  <si>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</si>
  <si>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</si>
  <si>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</si>
  <si>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</si>
  <si>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</si>
  <si>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</si>
  <si>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</si>
  <si>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</si>
  <si>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</si>
  <si>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</si>
  <si>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</si>
  <si>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</si>
  <si>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</si>
  <si>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</si>
  <si>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</si>
  <si>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</si>
  <si>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</si>
  <si>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</si>
  <si>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</si>
  <si>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</si>
  <si>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</si>
  <si>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</si>
  <si>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</si>
  <si>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</si>
  <si>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</si>
  <si>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</si>
  <si>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</si>
  <si>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</si>
  <si>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</si>
  <si>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</si>
  <si>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</si>
  <si>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</si>
  <si>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</si>
  <si>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</si>
  <si>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</si>
  <si>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</si>
  <si>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</si>
  <si>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</si>
  <si>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</si>
  <si>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</si>
  <si>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</si>
  <si>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</si>
  <si>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</si>
  <si>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</si>
  <si>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</si>
  <si>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</si>
  <si>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</si>
  <si>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</si>
  <si>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</si>
  <si>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</si>
  <si>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</si>
  <si>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</si>
  <si>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</si>
  <si>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</si>
  <si>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</si>
  <si>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</si>
  <si>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</si>
  <si>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</si>
  <si>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</si>
  <si>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</si>
  <si>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</si>
  <si>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</si>
  <si>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</si>
  <si>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</si>
  <si>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</si>
  <si>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</si>
  <si>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</si>
  <si>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</si>
  <si>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</si>
  <si>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</si>
  <si>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</si>
  <si>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</si>
  <si>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</si>
  <si>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</si>
  <si>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</si>
  <si>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</si>
  <si>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</si>
  <si>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</si>
  <si>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</si>
  <si>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</si>
  <si>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</si>
  <si>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</si>
  <si>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</si>
  <si>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</si>
  <si>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</si>
  <si>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</si>
  <si>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</si>
  <si>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</si>
  <si>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</si>
  <si>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</si>
  <si>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</si>
  <si>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</si>
  <si>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</si>
  <si>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</si>
  <si>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</si>
  <si>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</si>
  <si>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</si>
  <si>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</si>
  <si>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</si>
  <si>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</si>
  <si>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</si>
  <si>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</si>
  <si>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</si>
  <si>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</si>
  <si>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</si>
  <si>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</si>
  <si>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</si>
  <si>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</si>
  <si>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</si>
  <si>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</si>
  <si>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</si>
  <si>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</si>
  <si>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</si>
  <si>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</si>
  <si>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</si>
  <si>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</si>
  <si>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</si>
  <si>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</si>
  <si>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</si>
  <si>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</si>
  <si>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</si>
  <si>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</si>
  <si>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</si>
  <si>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</si>
  <si>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</si>
  <si>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</si>
  <si>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</si>
  <si>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</si>
  <si>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</si>
  <si>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</si>
  <si>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</si>
  <si>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</si>
  <si>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</si>
  <si>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</si>
  <si>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</si>
  <si>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</si>
  <si>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</si>
  <si>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</si>
  <si>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</si>
  <si>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</si>
  <si>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</si>
  <si>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</si>
  <si>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</si>
  <si>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</si>
  <si>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</si>
  <si>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</si>
  <si>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</si>
  <si>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</si>
  <si>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</si>
  <si>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</si>
  <si>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</si>
  <si>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</si>
  <si>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</si>
  <si>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</si>
  <si>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</si>
  <si>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</si>
  <si>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</si>
  <si>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</si>
  <si>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</si>
  <si>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</si>
  <si>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</si>
  <si>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</si>
  <si>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</si>
  <si>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</si>
  <si>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</si>
  <si>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</si>
  <si>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</si>
  <si>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</si>
  <si>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</si>
  <si>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</si>
  <si>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</si>
  <si>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</si>
  <si>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</si>
  <si>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</si>
  <si>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</si>
  <si>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</si>
  <si>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</si>
  <si>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</si>
  <si>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</si>
  <si>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</si>
  <si>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</si>
  <si>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</si>
  <si>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</si>
  <si>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</si>
  <si>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</si>
  <si>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</si>
  <si>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</si>
  <si>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</si>
  <si>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</si>
  <si>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</si>
  <si>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</si>
  <si>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</si>
  <si>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</si>
  <si>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</si>
  <si>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</si>
  <si>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</si>
  <si>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</si>
  <si>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</si>
  <si>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</si>
  <si>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</si>
  <si>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</si>
  <si>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</si>
  <si>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</si>
  <si>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</si>
  <si>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</si>
  <si>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</si>
  <si>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</si>
  <si>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</si>
  <si>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</si>
  <si>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</si>
  <si>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</si>
  <si>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</si>
  <si>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</si>
  <si>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</si>
  <si>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</si>
  <si>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</si>
  <si>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</si>
  <si>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</si>
  <si>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</si>
  <si>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</si>
  <si>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</si>
  <si>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</si>
  <si>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</si>
  <si>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</si>
  <si>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</si>
  <si>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</si>
  <si>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</si>
  <si>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</si>
  <si>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</si>
  <si>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</si>
  <si>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</si>
  <si>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</si>
  <si>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</si>
  <si>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</si>
  <si>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</si>
  <si>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</si>
  <si>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</si>
  <si>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</si>
  <si>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</si>
  <si>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</si>
  <si>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</si>
  <si>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</si>
  <si>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</si>
  <si>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</si>
  <si>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</si>
  <si>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</si>
  <si>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</si>
  <si>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</si>
  <si>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</si>
  <si>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</si>
  <si>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</si>
  <si>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</si>
  <si>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</si>
  <si>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</si>
  <si>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</si>
  <si>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</si>
  <si>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</si>
  <si>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</si>
  <si>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</si>
  <si>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</si>
  <si>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</si>
  <si>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</si>
  <si>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</si>
  <si>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</si>
  <si>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</si>
  <si>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</si>
  <si>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</si>
  <si>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</si>
  <si>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</si>
  <si>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</si>
  <si>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</si>
  <si>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</si>
  <si>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</si>
  <si>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</si>
  <si>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</si>
  <si>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</si>
  <si>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</si>
  <si>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</si>
  <si>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</si>
  <si>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</si>
  <si>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</si>
  <si>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</si>
  <si>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</si>
  <si>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</si>
  <si>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</si>
  <si>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</si>
  <si>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</si>
  <si>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</si>
  <si>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</si>
  <si>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</si>
  <si>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</si>
  <si>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</si>
  <si>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</si>
  <si>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</si>
  <si>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</si>
  <si>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</si>
  <si>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</si>
  <si>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</si>
  <si>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</si>
  <si>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</si>
  <si>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</si>
  <si>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</si>
  <si>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</si>
  <si>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</si>
  <si>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</si>
  <si>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</si>
  <si>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</si>
  <si>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</si>
  <si>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</si>
  <si>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</si>
  <si>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</si>
  <si>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</si>
  <si>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</si>
  <si>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</si>
  <si>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</si>
  <si>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</si>
  <si>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</si>
  <si>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</si>
  <si>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</si>
  <si>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</si>
  <si>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</si>
  <si>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</si>
  <si>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</si>
  <si>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</si>
  <si>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</si>
  <si>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</si>
  <si>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</si>
  <si>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</si>
  <si>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</si>
  <si>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</si>
  <si>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</si>
  <si>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</si>
  <si>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</si>
  <si>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</si>
  <si>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</si>
  <si>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</si>
  <si>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</si>
  <si>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</si>
  <si>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</si>
  <si>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</si>
  <si>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</si>
  <si>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</si>
  <si>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</si>
  <si>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</si>
  <si>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</si>
  <si>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</si>
  <si>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</si>
  <si>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</si>
  <si>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</si>
  <si>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</si>
  <si>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</si>
  <si>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</si>
  <si>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</si>
  <si>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</si>
  <si>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</si>
  <si>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</si>
  <si>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</si>
  <si>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</si>
  <si>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</si>
  <si>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</si>
  <si>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</si>
  <si>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</si>
  <si>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</si>
  <si>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</si>
  <si>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</si>
  <si>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</si>
  <si>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</si>
  <si>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</si>
  <si>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</si>
  <si>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</si>
  <si>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</si>
  <si>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</si>
  <si>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</si>
  <si>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</si>
  <si>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</si>
  <si>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</si>
  <si>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</si>
  <si>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</si>
  <si>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</si>
  <si>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</si>
  <si>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</si>
  <si>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</si>
  <si>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</si>
  <si>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</si>
  <si>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</si>
  <si>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</si>
  <si>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</si>
  <si>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</si>
  <si>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</si>
  <si>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</si>
  <si>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</si>
  <si>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</si>
  <si>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</si>
  <si>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</si>
  <si>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</si>
  <si>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</si>
  <si>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</si>
  <si>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</si>
  <si>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</si>
  <si>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</si>
  <si>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</si>
  <si>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</si>
  <si>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</si>
  <si>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</si>
  <si>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</si>
  <si>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</si>
  <si>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</si>
  <si>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</si>
  <si>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</si>
  <si>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</si>
  <si>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</si>
  <si>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</si>
  <si>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</si>
  <si>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</si>
  <si>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</si>
  <si>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</si>
  <si>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</si>
  <si>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</si>
  <si>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</si>
  <si>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</si>
  <si>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</si>
  <si>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</si>
  <si>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</si>
  <si>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</si>
  <si>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</si>
  <si>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</si>
  <si>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</si>
  <si>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</si>
  <si>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</si>
  <si>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</si>
  <si>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</si>
  <si>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</si>
  <si>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</si>
  <si>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</si>
  <si>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</si>
  <si>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</si>
  <si>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</si>
  <si>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</si>
  <si>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</si>
  <si>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</si>
  <si>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</si>
  <si>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</si>
  <si>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</si>
  <si>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</si>
  <si>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</si>
  <si>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</si>
  <si>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</si>
  <si>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</si>
  <si>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</si>
  <si>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</si>
  <si>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</si>
  <si>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</si>
  <si>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</si>
  <si>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</si>
  <si>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</si>
  <si>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</si>
  <si>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</si>
  <si>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</si>
  <si>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</si>
  <si>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</si>
  <si>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</si>
  <si>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</si>
  <si>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</si>
  <si>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</si>
  <si>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</si>
  <si>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</si>
  <si>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</si>
  <si>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</si>
  <si>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</si>
  <si>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</si>
  <si>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</si>
  <si>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</si>
  <si>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</si>
  <si>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</si>
  <si>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</si>
  <si>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</si>
  <si>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</si>
  <si>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</si>
  <si>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</si>
  <si>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</si>
  <si>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</si>
  <si>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</si>
  <si>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</si>
  <si>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</si>
  <si>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</si>
  <si>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</si>
  <si>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</si>
  <si>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</si>
  <si>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</si>
  <si>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</si>
  <si>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</si>
  <si>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</si>
  <si>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</si>
  <si>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</si>
  <si>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</si>
  <si>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</si>
  <si>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</si>
  <si>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</si>
  <si>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</si>
  <si>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</si>
  <si>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</si>
  <si>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</si>
  <si>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</si>
  <si>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</si>
  <si>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</si>
  <si>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</si>
  <si>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</si>
  <si>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</si>
  <si>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</si>
  <si>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</si>
  <si>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</si>
  <si>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</si>
  <si>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</si>
  <si>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</si>
  <si>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</si>
  <si>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</si>
  <si>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</si>
  <si>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</si>
  <si>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</si>
  <si>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</si>
  <si>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</si>
  <si>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</si>
  <si>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</si>
  <si>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</si>
  <si>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</si>
  <si>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</si>
  <si>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</si>
  <si>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</si>
  <si>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</si>
  <si>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</si>
  <si>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</si>
  <si>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</si>
  <si>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</si>
  <si>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</si>
  <si>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</si>
  <si>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</si>
  <si>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</si>
  <si>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</si>
  <si>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</si>
  <si>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</si>
  <si>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</si>
  <si>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</si>
  <si>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</si>
  <si>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</si>
  <si>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</si>
  <si>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</si>
  <si>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</si>
  <si>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</si>
  <si>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</si>
  <si>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</si>
  <si>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</si>
  <si>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</si>
  <si>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</si>
  <si>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</si>
  <si>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</si>
  <si>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</si>
  <si>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</si>
  <si>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</si>
  <si>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</si>
  <si>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</si>
  <si>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</si>
  <si>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</si>
  <si>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</si>
  <si>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</si>
  <si>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</si>
  <si>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</si>
  <si>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</si>
  <si>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</si>
  <si>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</si>
  <si>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</si>
  <si>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</si>
  <si>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</si>
  <si>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</si>
  <si>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</si>
  <si>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</si>
  <si>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</si>
  <si>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</si>
  <si>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</si>
  <si>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</si>
  <si>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</si>
  <si>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</si>
  <si>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</si>
  <si>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</si>
  <si>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</si>
  <si>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</si>
  <si>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</si>
  <si>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</si>
  <si>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</si>
  <si>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</si>
  <si>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</si>
  <si>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</si>
  <si>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</si>
  <si>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</si>
  <si>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</si>
  <si>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</si>
  <si>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</si>
  <si>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</si>
  <si>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</si>
  <si>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</si>
  <si>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</si>
  <si>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</si>
  <si>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</si>
  <si>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</si>
  <si>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</si>
  <si>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</si>
  <si>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</si>
  <si>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</si>
  <si>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</si>
  <si>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</si>
  <si>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</si>
  <si>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</si>
  <si>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</si>
  <si>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</si>
  <si>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</si>
  <si>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</si>
  <si>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</si>
  <si>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</si>
  <si>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</si>
  <si>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</si>
  <si>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</si>
  <si>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</si>
  <si>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</si>
  <si>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</si>
  <si>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</si>
  <si>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</si>
  <si>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</si>
  <si>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</si>
  <si>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</si>
  <si>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</si>
  <si>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</si>
  <si>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</si>
  <si>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</si>
  <si>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</si>
  <si>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</si>
  <si>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</si>
  <si>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</si>
  <si>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</si>
  <si>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</si>
  <si>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</si>
  <si>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</si>
  <si>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</si>
  <si>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</si>
  <si>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</si>
  <si>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</si>
  <si>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</si>
  <si>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</si>
  <si>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</si>
  <si>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</si>
  <si>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</si>
  <si>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</si>
  <si>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</si>
  <si>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</si>
  <si>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</si>
  <si>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</si>
  <si>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</si>
  <si>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</si>
  <si>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</si>
  <si>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</si>
  <si>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</si>
  <si>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</si>
  <si>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</si>
  <si>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</si>
  <si>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</si>
  <si>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</si>
  <si>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</si>
  <si>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</si>
  <si>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</si>
  <si>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</si>
  <si>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</si>
  <si>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</si>
  <si>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</si>
  <si>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</si>
  <si>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</si>
  <si>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</si>
  <si>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</si>
  <si>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</si>
  <si>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</si>
  <si>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</si>
  <si>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</si>
  <si>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</si>
  <si>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</si>
  <si>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</si>
  <si>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</si>
  <si>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</si>
  <si>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</si>
  <si>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</si>
  <si>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</si>
  <si>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</si>
  <si>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</si>
  <si>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</si>
  <si>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</si>
  <si>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</si>
  <si>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</si>
  <si>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</si>
  <si>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</si>
  <si>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</si>
  <si>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</si>
  <si>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</si>
  <si>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</si>
  <si>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</si>
  <si>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</si>
  <si>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</si>
  <si>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</si>
  <si>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</si>
  <si>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</si>
  <si>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</si>
  <si>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</si>
  <si>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</si>
  <si>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</si>
  <si>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</si>
  <si>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</si>
  <si>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</si>
  <si>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</si>
  <si>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</si>
  <si>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</si>
  <si>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</si>
  <si>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</si>
  <si>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</si>
  <si>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</si>
  <si>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</si>
  <si>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</si>
  <si>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</si>
  <si>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</si>
  <si>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</si>
  <si>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</si>
  <si>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</si>
  <si>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</si>
  <si>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</si>
  <si>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</si>
  <si>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</si>
  <si>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</si>
  <si>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</si>
  <si>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</si>
  <si>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</si>
  <si>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</si>
  <si>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</si>
  <si>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</si>
  <si>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</si>
  <si>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</si>
  <si>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</si>
  <si>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</si>
  <si>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</si>
  <si>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</si>
  <si>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</si>
  <si>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</si>
  <si>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</si>
  <si>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</si>
  <si>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</si>
  <si>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</si>
  <si>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</si>
  <si>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</si>
  <si>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</si>
  <si>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</si>
  <si>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</si>
  <si>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</si>
  <si>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</si>
  <si>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</si>
  <si>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</si>
  <si>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</si>
  <si>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</si>
  <si>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</si>
  <si>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</si>
  <si>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</si>
  <si>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</si>
  <si>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</si>
  <si>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</si>
  <si>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</si>
  <si>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</si>
  <si>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</si>
  <si>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</si>
  <si>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</si>
  <si>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</si>
  <si>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</si>
  <si>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</si>
  <si>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</si>
  <si>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</si>
  <si>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</si>
  <si>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</si>
  <si>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</si>
  <si>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</si>
  <si>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</si>
  <si>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</si>
  <si>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</si>
  <si>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</si>
  <si>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</si>
  <si>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</si>
  <si>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</si>
  <si>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</si>
  <si>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</si>
  <si>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</si>
  <si>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</si>
  <si>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</si>
  <si>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</si>
  <si>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</si>
  <si>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</si>
  <si>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</si>
  <si>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</si>
  <si>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</si>
  <si>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</si>
  <si>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</si>
  <si>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</si>
  <si>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</si>
  <si>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</si>
  <si>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</si>
  <si>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</si>
  <si>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</si>
  <si>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</si>
  <si>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</si>
  <si>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</si>
  <si>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</si>
  <si>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</si>
  <si>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</si>
  <si>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</si>
  <si>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</si>
  <si>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</si>
  <si>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</si>
  <si>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</si>
  <si>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</si>
  <si>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</si>
  <si>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</si>
  <si>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</si>
  <si>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</si>
  <si>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</si>
  <si>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</si>
  <si>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</si>
  <si>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</si>
  <si>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</si>
  <si>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</si>
  <si>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</si>
  <si>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</si>
  <si>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</si>
  <si>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</si>
  <si>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</si>
  <si>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</si>
  <si>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</si>
  <si>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</si>
  <si>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</si>
  <si>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</si>
  <si>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</si>
  <si>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</si>
  <si>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</si>
  <si>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</si>
  <si>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</si>
  <si>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</si>
  <si>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</si>
  <si>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</si>
  <si>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</si>
  <si>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</si>
  <si>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</si>
  <si>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</si>
  <si>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</si>
  <si>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</si>
  <si>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</si>
  <si>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</si>
  <si>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</si>
  <si>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</si>
  <si>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</si>
  <si>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</si>
  <si>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</si>
  <si>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</si>
  <si>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</si>
  <si>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</si>
  <si>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</si>
  <si>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</si>
  <si>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</si>
  <si>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</si>
  <si>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</si>
  <si>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</si>
  <si>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</si>
  <si>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</si>
  <si>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</si>
  <si>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</si>
  <si>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</si>
  <si>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</si>
  <si>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</si>
  <si>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</si>
  <si>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</si>
  <si>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</si>
  <si>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</si>
  <si>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</si>
  <si>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</si>
  <si>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</si>
  <si>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</si>
  <si>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</si>
  <si>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</si>
  <si>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</si>
  <si>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</si>
  <si>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</si>
  <si>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</si>
  <si>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</si>
  <si>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</si>
  <si>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</si>
  <si>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</si>
  <si>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</si>
  <si>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</si>
  <si>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</si>
  <si>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</si>
  <si>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</si>
  <si>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</si>
  <si>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</si>
  <si>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</si>
  <si>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</si>
  <si>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</si>
  <si>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</si>
  <si>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</si>
  <si>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</si>
  <si>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</si>
  <si>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</si>
  <si>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</si>
  <si>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</si>
  <si>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</si>
  <si>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</si>
  <si>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</si>
  <si>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</si>
  <si>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</si>
  <si>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</si>
  <si>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</si>
  <si>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</si>
  <si>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</si>
  <si>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</si>
  <si>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</si>
  <si>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</si>
  <si>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</si>
  <si>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</si>
  <si>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</si>
  <si>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</si>
  <si>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</si>
  <si>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</si>
  <si>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</si>
  <si>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</si>
  <si>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</si>
  <si>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</si>
  <si>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</si>
  <si>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</si>
  <si>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</si>
  <si>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</si>
  <si>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</si>
  <si>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</si>
  <si>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</si>
  <si>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</si>
  <si>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</si>
  <si>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</si>
  <si>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</si>
  <si>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</si>
  <si>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</si>
  <si>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</si>
  <si>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</si>
  <si>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</si>
  <si>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</si>
  <si>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</si>
  <si>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</si>
  <si>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</si>
  <si>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</si>
  <si>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</si>
  <si>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</si>
  <si>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</si>
  <si>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</si>
  <si>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</si>
  <si>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</si>
  <si>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</si>
  <si>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</si>
  <si>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</si>
  <si>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</si>
  <si>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</si>
  <si>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</si>
  <si>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</si>
  <si>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</si>
  <si>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</si>
  <si>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</si>
  <si>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</si>
  <si>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</si>
  <si>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</si>
  <si>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</si>
  <si>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</si>
  <si>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</si>
  <si>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</si>
  <si>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</si>
  <si>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</si>
  <si>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</si>
  <si>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</si>
  <si>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</si>
  <si>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</si>
  <si>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</si>
  <si>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</si>
  <si>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</si>
  <si>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</si>
  <si>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</si>
  <si>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</si>
  <si>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</si>
  <si>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</si>
  <si>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</si>
  <si>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</si>
  <si>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</si>
  <si>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</si>
  <si>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</si>
  <si>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</si>
  <si>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</si>
  <si>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</si>
  <si>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</si>
  <si>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</si>
  <si>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</si>
  <si>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</si>
  <si>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</si>
  <si>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</si>
  <si>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</si>
  <si>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</si>
  <si>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</si>
  <si>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</si>
  <si>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</si>
  <si>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</si>
  <si>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</si>
  <si>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</si>
  <si>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</si>
  <si>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</si>
  <si>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</si>
  <si>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</si>
  <si>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</si>
  <si>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</si>
  <si>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</si>
  <si>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</si>
  <si>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</si>
  <si>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</si>
  <si>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</si>
  <si>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</si>
  <si>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</si>
  <si>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</si>
  <si>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</si>
  <si>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</si>
  <si>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</si>
  <si>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</si>
  <si>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</si>
  <si>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</si>
  <si>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</si>
  <si>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</si>
  <si>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</si>
  <si>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</si>
  <si>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</si>
  <si>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</si>
  <si>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</si>
  <si>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</si>
  <si>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</si>
  <si>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</si>
  <si>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</si>
  <si>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</si>
  <si>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</si>
  <si>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</si>
  <si>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</si>
  <si>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</si>
  <si>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</si>
  <si>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</si>
  <si>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</si>
  <si>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</si>
  <si>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</si>
  <si>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</si>
  <si>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</si>
  <si>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</si>
  <si>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</si>
  <si>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</si>
  <si>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</si>
  <si>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</si>
  <si>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</si>
  <si>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</si>
  <si>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</si>
  <si>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</si>
  <si>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</si>
  <si>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</si>
  <si>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</si>
  <si>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</si>
  <si>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</si>
  <si>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</si>
  <si>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</si>
  <si>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</si>
  <si>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</si>
  <si>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</si>
  <si>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</si>
  <si>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</si>
  <si>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</si>
  <si>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</si>
  <si>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</si>
  <si>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</si>
  <si>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</si>
  <si>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</si>
  <si>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</si>
  <si>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</si>
  <si>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</si>
  <si>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</si>
  <si>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</si>
  <si>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</si>
  <si>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</si>
  <si>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</si>
  <si>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</si>
  <si>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</si>
  <si>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</si>
  <si>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</si>
  <si>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</si>
  <si>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</si>
  <si>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</si>
  <si>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</si>
  <si>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</si>
  <si>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</si>
  <si>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</si>
  <si>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</si>
  <si>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</si>
  <si>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</si>
  <si>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</si>
  <si>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</si>
  <si>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</si>
  <si>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</si>
  <si>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</si>
  <si>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</si>
  <si>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</si>
  <si>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</si>
  <si>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</si>
  <si>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</si>
  <si>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</si>
  <si>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</si>
  <si>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</si>
  <si>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</si>
  <si>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</si>
  <si>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</si>
  <si>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</si>
  <si>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</si>
  <si>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</si>
  <si>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</si>
  <si>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</si>
  <si>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</si>
  <si>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</si>
  <si>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</si>
  <si>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</si>
  <si>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</si>
  <si>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</si>
  <si>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</si>
  <si>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</si>
  <si>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</si>
  <si>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</si>
  <si>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</si>
  <si>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</si>
  <si>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</si>
  <si>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</si>
  <si>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</si>
  <si>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</si>
  <si>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</si>
  <si>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</si>
  <si>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</si>
  <si>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</si>
  <si>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</si>
  <si>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</si>
  <si>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</si>
  <si>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</si>
  <si>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</si>
  <si>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</si>
  <si>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</si>
  <si>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</si>
  <si>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</si>
  <si>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</si>
  <si>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</si>
  <si>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</si>
  <si>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</si>
  <si>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</si>
  <si>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</si>
  <si>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</si>
  <si>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</si>
  <si>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</si>
  <si>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</si>
  <si>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</si>
  <si>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</si>
  <si>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</si>
  <si>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</si>
  <si>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</si>
  <si>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</si>
  <si>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</si>
  <si>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</si>
  <si>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</si>
  <si>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</si>
  <si>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</si>
  <si>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</si>
  <si>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</si>
  <si>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</si>
  <si>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</si>
  <si>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</si>
  <si>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</si>
  <si>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</si>
  <si>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</si>
  <si>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</si>
  <si>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</si>
  <si>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</si>
  <si>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</si>
  <si>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</si>
  <si>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</si>
  <si>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</si>
  <si>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</si>
  <si>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</si>
  <si>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</si>
  <si>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</si>
  <si>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</si>
  <si>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</si>
  <si>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</si>
  <si>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</si>
  <si>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</si>
  <si>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</si>
  <si>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</si>
  <si>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</si>
  <si>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</si>
  <si>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</si>
  <si>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</si>
  <si>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</si>
  <si>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</si>
  <si>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</si>
  <si>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</si>
  <si>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</si>
  <si>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</si>
  <si>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</si>
  <si>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</si>
  <si>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</si>
  <si>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</si>
  <si>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</si>
  <si>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</si>
  <si>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</si>
  <si>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</si>
  <si>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</si>
  <si>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</si>
  <si>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</si>
  <si>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</si>
  <si>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</si>
  <si>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</si>
  <si>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</si>
  <si>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</si>
  <si>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</si>
  <si>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</si>
  <si>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</si>
  <si>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</si>
  <si>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</si>
  <si>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</si>
  <si>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</si>
  <si>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</si>
  <si>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</si>
  <si>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</si>
  <si>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</si>
  <si>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</si>
  <si>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</si>
  <si>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</si>
  <si>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</si>
  <si>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</si>
  <si>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</si>
  <si>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</si>
  <si>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</si>
  <si>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</si>
  <si>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</si>
  <si>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</si>
  <si>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</si>
  <si>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</si>
  <si>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</si>
  <si>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</si>
  <si>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</si>
  <si>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</si>
  <si>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</si>
  <si>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</si>
  <si>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</si>
  <si>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</si>
  <si>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</si>
  <si>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</si>
  <si>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</si>
  <si>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</si>
  <si>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</si>
  <si>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</si>
  <si>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</si>
  <si>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</si>
  <si>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</si>
  <si>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</si>
  <si>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</si>
  <si>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</si>
  <si>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</si>
  <si>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</si>
  <si>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</si>
  <si>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</si>
  <si>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</si>
  <si>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</si>
  <si>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</si>
  <si>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</si>
  <si>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</si>
  <si>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</si>
  <si>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</si>
  <si>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</si>
  <si>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</si>
  <si>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</si>
  <si>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</si>
  <si>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</si>
  <si>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</si>
  <si>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</si>
  <si>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</si>
  <si>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</si>
  <si>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</si>
  <si>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</si>
  <si>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</si>
  <si>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</si>
  <si>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</si>
  <si>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</si>
  <si>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</si>
  <si>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</si>
  <si>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</si>
  <si>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</si>
  <si>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</si>
  <si>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</si>
  <si>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</si>
  <si>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</si>
  <si>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</si>
  <si>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</si>
  <si>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</si>
  <si>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</si>
  <si>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</si>
  <si>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</si>
  <si>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</si>
  <si>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</si>
  <si>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</si>
  <si>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</si>
  <si>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</si>
  <si>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</si>
  <si>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</si>
  <si>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</si>
  <si>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</si>
  <si>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</si>
  <si>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</si>
  <si>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</si>
  <si>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</si>
  <si>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</si>
  <si>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</si>
  <si>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</si>
  <si>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</si>
  <si>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</si>
  <si>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</si>
  <si>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</si>
  <si>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</si>
  <si>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</si>
  <si>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</si>
  <si>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</si>
  <si>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</si>
  <si>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</si>
  <si>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</si>
  <si>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</si>
  <si>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</si>
  <si>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</si>
  <si>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</si>
  <si>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</si>
  <si>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</si>
  <si>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</si>
  <si>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</si>
  <si>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</si>
  <si>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</si>
  <si>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</si>
  <si>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</si>
  <si>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</si>
  <si>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</si>
  <si>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</si>
  <si>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</si>
  <si>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</si>
  <si>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</si>
  <si>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</si>
  <si>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</si>
  <si>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</si>
  <si>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</si>
  <si>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</si>
  <si>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</si>
  <si>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</si>
  <si>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</si>
  <si>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</si>
  <si>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</si>
  <si>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</si>
  <si>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</si>
  <si>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</si>
  <si>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</si>
  <si>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</si>
  <si>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</si>
  <si>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</si>
  <si>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</si>
  <si>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</si>
  <si>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</si>
  <si>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</si>
  <si>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</si>
  <si>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</si>
  <si>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</si>
  <si>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</si>
  <si>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</si>
  <si>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</si>
  <si>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</si>
  <si>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</si>
  <si>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</si>
  <si>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</si>
  <si>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</si>
  <si>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</si>
  <si>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</si>
  <si>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</si>
  <si>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</si>
  <si>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</si>
  <si>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</si>
  <si>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</si>
  <si>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</si>
  <si>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</si>
  <si>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</si>
  <si>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</si>
  <si>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</si>
  <si>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</si>
  <si>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</si>
  <si>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</si>
  <si>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</si>
  <si>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</si>
  <si>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</si>
  <si>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</si>
  <si>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</si>
  <si>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</si>
  <si>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</si>
  <si>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</si>
  <si>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</si>
  <si>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</si>
  <si>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</si>
  <si>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</si>
  <si>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</si>
  <si>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</si>
  <si>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</si>
  <si>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</si>
  <si>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</si>
  <si>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</si>
  <si>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</si>
  <si>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</si>
  <si>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</si>
  <si>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</si>
  <si>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</si>
  <si>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</si>
  <si>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</si>
  <si>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</si>
  <si>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</si>
  <si>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</si>
  <si>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</si>
  <si>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</si>
  <si>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</si>
  <si>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</si>
  <si>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</si>
  <si>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</si>
  <si>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</si>
  <si>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</si>
  <si>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</si>
  <si>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</si>
  <si>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</si>
  <si>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</si>
  <si>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</si>
  <si>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</si>
  <si>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</si>
  <si>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</si>
  <si>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</si>
  <si>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</si>
  <si>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</si>
  <si>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</si>
  <si>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</si>
  <si>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</si>
  <si>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</si>
  <si>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</si>
  <si>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</si>
  <si>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</si>
  <si>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</si>
  <si>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</si>
  <si>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</si>
  <si>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</si>
  <si>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</si>
  <si>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</si>
  <si>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</si>
  <si>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</si>
  <si>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</si>
  <si>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</si>
  <si>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</si>
  <si>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</si>
  <si>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</si>
  <si>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</si>
  <si>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</si>
  <si>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</si>
  <si>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</si>
  <si>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</si>
  <si>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</si>
  <si>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</si>
  <si>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</si>
  <si>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</si>
  <si>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</si>
  <si>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</si>
  <si>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</si>
  <si>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</si>
  <si>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</si>
  <si>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</si>
  <si>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</si>
  <si>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</si>
  <si>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</si>
  <si>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</si>
  <si>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</si>
  <si>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</si>
  <si>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</si>
  <si>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</si>
  <si>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</si>
  <si>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</si>
  <si>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</si>
  <si>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</si>
  <si>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</si>
  <si>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</si>
  <si>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</si>
  <si>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</si>
  <si>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</si>
  <si>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</si>
  <si>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</si>
  <si>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</si>
  <si>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</si>
  <si>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</si>
  <si>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</si>
  <si>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</si>
  <si>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</si>
  <si>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</si>
  <si>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</si>
  <si>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</si>
  <si>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</si>
  <si>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</si>
  <si>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</si>
  <si>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</si>
  <si>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</si>
  <si>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</si>
  <si>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</si>
  <si>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</si>
  <si>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</si>
  <si>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</si>
  <si>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</si>
  <si>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</si>
  <si>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</si>
  <si>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</si>
  <si>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</si>
  <si>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</si>
  <si>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</si>
  <si>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</si>
  <si>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</si>
  <si>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</si>
  <si>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</si>
  <si>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</si>
  <si>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</si>
  <si>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</si>
  <si>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</si>
  <si>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</si>
  <si>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</si>
  <si>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</si>
  <si>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</si>
  <si>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</si>
  <si>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</si>
  <si>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</si>
  <si>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</si>
  <si>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</si>
  <si>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</si>
  <si>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</si>
  <si>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</si>
  <si>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</si>
  <si>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</si>
  <si>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</si>
  <si>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</si>
  <si>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</si>
  <si>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</si>
  <si>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</si>
  <si>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</si>
  <si>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</si>
  <si>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</si>
  <si>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</si>
  <si>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</si>
  <si>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</si>
  <si>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</si>
  <si>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</si>
  <si>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</si>
  <si>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</si>
  <si>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</si>
  <si>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</si>
  <si>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</si>
  <si>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</si>
  <si>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</si>
  <si>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</si>
  <si>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</si>
  <si>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</si>
  <si>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</si>
  <si>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</si>
  <si>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</si>
  <si>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</si>
  <si>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</si>
  <si>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</si>
  <si>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</si>
  <si>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</si>
  <si>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</si>
  <si>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</si>
  <si>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</si>
  <si>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</si>
  <si>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</si>
  <si>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</si>
  <si>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</si>
  <si>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</si>
  <si>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</si>
  <si>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</si>
  <si>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</si>
  <si>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</si>
  <si>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</si>
  <si>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</si>
  <si>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</si>
  <si>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</si>
  <si>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</si>
  <si>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</si>
  <si>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</si>
  <si>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</si>
  <si>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</si>
  <si>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</si>
  <si>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</si>
  <si>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</si>
  <si>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</si>
  <si>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</si>
  <si>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</si>
  <si>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</si>
  <si>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</si>
  <si>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</si>
  <si>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</si>
  <si>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</si>
  <si>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</si>
  <si>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</si>
  <si>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</si>
  <si>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</si>
  <si>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</si>
  <si>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</si>
  <si>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</si>
  <si>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</si>
  <si>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</si>
  <si>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</si>
  <si>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</si>
  <si>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</si>
  <si>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</si>
  <si>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</si>
  <si>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</si>
  <si>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</si>
  <si>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</si>
  <si>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</si>
  <si>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</si>
  <si>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</si>
  <si>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</si>
  <si>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</si>
  <si>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</si>
  <si>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</si>
  <si>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</si>
  <si>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</si>
  <si>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</si>
  <si>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</si>
  <si>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</si>
  <si>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</si>
  <si>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</si>
  <si>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</si>
  <si>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</si>
  <si>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</si>
  <si>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</si>
  <si>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</si>
  <si>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</si>
  <si>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</si>
  <si>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</si>
  <si>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</si>
  <si>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</si>
  <si>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</si>
  <si>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</si>
  <si>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</si>
  <si>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</si>
  <si>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</si>
  <si>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</si>
  <si>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</si>
  <si>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</si>
  <si>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</si>
  <si>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</si>
  <si>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</si>
  <si>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</si>
  <si>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</si>
  <si>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</si>
  <si>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</si>
  <si>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</si>
  <si>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</si>
  <si>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</si>
  <si>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</si>
  <si>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</si>
  <si>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</si>
  <si>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</si>
  <si>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</si>
  <si>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</si>
  <si>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</si>
  <si>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</si>
  <si>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</si>
  <si>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</si>
  <si>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</si>
  <si>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</si>
  <si>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</si>
  <si>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</si>
  <si>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</si>
  <si>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</si>
  <si>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</si>
  <si>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</si>
  <si>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</si>
  <si>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</si>
  <si>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</si>
  <si>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</si>
  <si>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</si>
  <si>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</si>
  <si>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</si>
  <si>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</si>
  <si>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</si>
  <si>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</si>
  <si>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</si>
  <si>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</si>
  <si>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</si>
  <si>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</si>
  <si>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</si>
  <si>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</si>
  <si>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</si>
  <si>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</si>
  <si>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</si>
  <si>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</si>
  <si>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</si>
  <si>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</si>
  <si>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</si>
  <si>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</si>
  <si>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</si>
  <si>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</si>
  <si>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</si>
  <si>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</si>
  <si>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</si>
  <si>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</si>
  <si>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</si>
  <si>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</si>
  <si>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</si>
  <si>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</si>
  <si>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</si>
  <si>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</si>
  <si>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</si>
  <si>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</si>
  <si>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</si>
  <si>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</si>
  <si>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</si>
  <si>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</si>
  <si>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</si>
  <si>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</si>
  <si>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</si>
  <si>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</si>
  <si>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</si>
  <si>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</si>
  <si>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</si>
  <si>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</si>
  <si>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</si>
  <si>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</si>
  <si>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</si>
  <si>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</si>
  <si>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</si>
  <si>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</si>
  <si>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</si>
  <si>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</si>
  <si>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</si>
  <si>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</si>
  <si>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</si>
  <si>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</si>
  <si>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</si>
  <si>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</si>
  <si>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</si>
  <si>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</si>
  <si>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</si>
  <si>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</si>
  <si>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</si>
  <si>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</si>
  <si>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</si>
  <si>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</si>
  <si>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</si>
  <si>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</si>
  <si>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</si>
  <si>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</si>
  <si>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</si>
  <si>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</si>
  <si>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</si>
  <si>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</si>
  <si>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</si>
  <si>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</si>
  <si>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</si>
  <si>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</si>
  <si>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</si>
  <si>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</si>
  <si>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</si>
  <si>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</si>
  <si>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</si>
  <si>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</si>
  <si>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</si>
  <si>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</si>
  <si>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</si>
  <si>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</si>
  <si>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</si>
  <si>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</si>
  <si>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</si>
  <si>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</si>
  <si>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</si>
  <si>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</si>
  <si>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</si>
  <si>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</si>
  <si>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</si>
  <si>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</si>
  <si>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</si>
  <si>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</si>
  <si>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</si>
  <si>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</si>
  <si>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</si>
  <si>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</si>
  <si>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</si>
  <si>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</si>
  <si>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</si>
  <si>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</si>
  <si>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</si>
  <si>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</si>
  <si>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</si>
  <si>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</si>
  <si>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</si>
  <si>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</si>
  <si>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</si>
  <si>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</si>
  <si>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</si>
  <si>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</si>
  <si>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</si>
  <si>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</si>
  <si>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</si>
  <si>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</si>
  <si>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</si>
  <si>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</si>
  <si>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</si>
  <si>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</si>
  <si>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</si>
  <si>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</si>
  <si>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</si>
  <si>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</si>
  <si>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</si>
  <si>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</si>
  <si>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</si>
  <si>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</si>
  <si>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</si>
  <si>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</si>
  <si>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</si>
  <si>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</si>
  <si>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</si>
  <si>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</si>
  <si>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</si>
  <si>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</si>
  <si>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</si>
  <si>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</si>
  <si>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</si>
  <si>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</si>
  <si>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</si>
  <si>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</si>
  <si>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</si>
  <si>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</si>
  <si>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</si>
  <si>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</si>
  <si>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</si>
  <si>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</si>
  <si>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</si>
  <si>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</si>
  <si>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</si>
  <si>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</si>
  <si>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</si>
  <si>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</si>
  <si>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</si>
  <si>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</si>
  <si>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</si>
  <si>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</si>
  <si>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</si>
  <si>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</si>
  <si>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</si>
  <si>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</si>
  <si>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</si>
  <si>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</si>
  <si>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</si>
  <si>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</si>
  <si>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</si>
  <si>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</si>
  <si>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</si>
  <si>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</si>
  <si>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</si>
  <si>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</si>
  <si>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</si>
  <si>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</si>
  <si>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</si>
  <si>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</si>
  <si>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</si>
  <si>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</si>
  <si>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</si>
  <si>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</si>
  <si>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</si>
  <si>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</si>
  <si>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</si>
  <si>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</si>
  <si>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</si>
  <si>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</si>
  <si>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</si>
  <si>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</si>
  <si>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</si>
  <si>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</si>
  <si>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</si>
  <si>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</si>
  <si>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</si>
  <si>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</si>
  <si>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</si>
  <si>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</si>
  <si>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</si>
  <si>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</si>
  <si>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</si>
  <si>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</si>
  <si>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</si>
  <si>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</si>
  <si>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</si>
  <si>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</si>
  <si>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</si>
  <si>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</si>
  <si>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</si>
  <si>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</si>
  <si>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</si>
  <si>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</si>
  <si>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</si>
  <si>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</si>
  <si>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</si>
  <si>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</si>
  <si>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</si>
  <si>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</si>
  <si>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</si>
  <si>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</si>
  <si>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</si>
  <si>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</si>
  <si>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</si>
  <si>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</si>
  <si>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</si>
  <si>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</si>
  <si>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</si>
  <si>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</si>
  <si>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</si>
  <si>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</si>
  <si>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</si>
  <si>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</si>
  <si>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</si>
  <si>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</si>
  <si>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</si>
  <si>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</si>
  <si>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</si>
  <si>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</si>
  <si>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</si>
  <si>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</si>
  <si>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</si>
  <si>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</si>
  <si>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</si>
  <si>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</si>
  <si>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</si>
  <si>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</si>
  <si>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</si>
  <si>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</si>
  <si>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</si>
  <si>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</si>
  <si>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</si>
  <si>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</si>
  <si>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</si>
  <si>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</si>
  <si>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</si>
  <si>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</si>
  <si>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</si>
  <si>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</si>
  <si>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</si>
  <si>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</si>
  <si>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</si>
  <si>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</si>
  <si>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</si>
  <si>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</si>
  <si>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</si>
  <si>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</si>
  <si>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</si>
  <si>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</si>
  <si>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</si>
  <si>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</si>
  <si>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</si>
  <si>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</si>
  <si>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</si>
  <si>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</si>
  <si>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</si>
  <si>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</si>
  <si>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</si>
  <si>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</si>
  <si>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</si>
  <si>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</si>
  <si>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</si>
  <si>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</si>
  <si>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</si>
  <si>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</si>
  <si>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</si>
  <si>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</si>
  <si>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</si>
  <si>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</si>
  <si>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</si>
  <si>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</si>
  <si>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</si>
  <si>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</si>
  <si>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</si>
  <si>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</si>
  <si>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</si>
  <si>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</si>
  <si>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</si>
  <si>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</si>
  <si>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</si>
  <si>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</si>
  <si>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</si>
  <si>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</si>
  <si>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</si>
  <si>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</si>
  <si>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</si>
  <si>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</si>
  <si>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</si>
  <si>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</si>
  <si>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</si>
  <si>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</si>
  <si>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</si>
  <si>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</si>
  <si>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</si>
  <si>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</si>
  <si>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</si>
  <si>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</si>
  <si>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</si>
  <si>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</si>
  <si>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</si>
  <si>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</si>
  <si>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</si>
  <si>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</si>
  <si>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</si>
  <si>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</si>
  <si>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</si>
  <si>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</si>
  <si>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</si>
  <si>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</si>
  <si>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</si>
  <si>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</si>
  <si>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</si>
  <si>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</si>
  <si>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</si>
  <si>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</si>
  <si>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</si>
  <si>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</si>
  <si>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</si>
  <si>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</si>
  <si>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</si>
  <si>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</si>
  <si>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</si>
  <si>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</si>
  <si>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</si>
  <si>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</si>
  <si>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</si>
  <si>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</si>
  <si>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</si>
  <si>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</si>
  <si>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</si>
  <si>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</si>
  <si>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</si>
  <si>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</si>
  <si>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</si>
  <si>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</si>
  <si>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</si>
  <si>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</si>
  <si>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</si>
  <si>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</si>
  <si>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</si>
  <si>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</si>
  <si>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</si>
  <si>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</si>
  <si>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</si>
  <si>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</si>
  <si>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</si>
  <si>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</si>
  <si>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</si>
  <si>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</si>
  <si>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</si>
  <si>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</si>
  <si>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</si>
  <si>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</si>
  <si>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</si>
  <si>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</si>
  <si>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</si>
  <si>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</si>
  <si>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</si>
  <si>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</si>
  <si>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</si>
  <si>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</si>
  <si>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</si>
  <si>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</si>
  <si>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</si>
  <si>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</si>
  <si>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</si>
  <si>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</si>
  <si>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</si>
  <si>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</si>
  <si>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</si>
  <si>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</si>
  <si>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</si>
  <si>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</si>
  <si>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</si>
  <si>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</si>
  <si>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</si>
  <si>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</si>
  <si>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</si>
  <si>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</si>
  <si>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</si>
  <si>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</si>
  <si>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</si>
  <si>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</si>
  <si>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</si>
  <si>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</si>
  <si>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</si>
  <si>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</si>
  <si>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</si>
  <si>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</si>
  <si>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</si>
  <si>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</si>
  <si>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</si>
  <si>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</si>
  <si>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</si>
  <si>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</si>
  <si>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</si>
  <si>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</si>
  <si>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</si>
  <si>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</si>
  <si>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</si>
  <si>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</si>
  <si>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</si>
  <si>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</si>
  <si>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</si>
  <si>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</si>
  <si>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</si>
  <si>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</si>
  <si>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</si>
  <si>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</si>
  <si>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</si>
  <si>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</si>
  <si>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</si>
  <si>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</si>
  <si>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</si>
  <si>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</si>
  <si>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</si>
  <si>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</si>
  <si>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</si>
  <si>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</si>
  <si>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</si>
  <si>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</si>
  <si>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</si>
  <si>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</si>
  <si>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</si>
  <si>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</si>
  <si>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</si>
  <si>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</si>
  <si>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</si>
  <si>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</si>
  <si>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</si>
  <si>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</si>
  <si>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</si>
  <si>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</si>
  <si>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</si>
  <si>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</si>
  <si>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</si>
  <si>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</si>
  <si>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</si>
  <si>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</si>
  <si>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</si>
  <si>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</si>
  <si>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</si>
  <si>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</si>
  <si>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</si>
  <si>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</si>
  <si>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</si>
  <si>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</si>
  <si>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</si>
  <si>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</si>
  <si>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</si>
  <si>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</si>
  <si>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</si>
  <si>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</si>
  <si>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</si>
  <si>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</si>
  <si>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</si>
  <si>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</si>
  <si>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</si>
  <si>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</si>
  <si>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</si>
  <si>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</si>
  <si>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</si>
  <si>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</si>
  <si>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</si>
  <si>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</si>
  <si>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</si>
  <si>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</si>
  <si>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</si>
  <si>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</si>
  <si>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</si>
  <si>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</si>
  <si>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</si>
  <si>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</si>
  <si>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</si>
  <si>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</si>
  <si>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</si>
  <si>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</si>
  <si>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</si>
  <si>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</si>
  <si>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</si>
  <si>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</si>
  <si>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</si>
  <si>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</si>
  <si>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</si>
  <si>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</si>
  <si>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</si>
  <si>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</si>
  <si>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</si>
  <si>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</si>
  <si>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</si>
  <si>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</si>
  <si>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</si>
  <si>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</si>
  <si>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</si>
  <si>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</si>
  <si>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</si>
  <si>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</si>
  <si>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</si>
  <si>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</si>
  <si>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</si>
  <si>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</si>
  <si>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</si>
  <si>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</si>
  <si>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</si>
  <si>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</si>
  <si>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</si>
  <si>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</si>
  <si>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</si>
  <si>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</si>
  <si>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</si>
  <si>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</si>
  <si>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</si>
  <si>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</si>
  <si>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</si>
  <si>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</si>
  <si>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</si>
  <si>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</si>
  <si>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</si>
  <si>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</si>
  <si>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</si>
  <si>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</si>
  <si>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</si>
  <si>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</si>
  <si>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</si>
  <si>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</si>
  <si>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</si>
  <si>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</si>
  <si>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</si>
  <si>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</si>
  <si>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</si>
  <si>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</si>
  <si>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</si>
  <si>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</si>
  <si>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</si>
  <si>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</si>
  <si>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</si>
  <si>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</si>
  <si>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</si>
  <si>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</si>
  <si>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</si>
  <si>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</si>
  <si>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</si>
  <si>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</si>
  <si>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</si>
  <si>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</si>
  <si>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</si>
  <si>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</si>
  <si>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</si>
  <si>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</si>
  <si>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</si>
  <si>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</si>
  <si>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</si>
  <si>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</si>
  <si>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</si>
  <si>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</si>
  <si>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</si>
  <si>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</si>
  <si>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</si>
  <si>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</si>
  <si>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</si>
  <si>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</si>
  <si>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</si>
  <si>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</si>
  <si>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</si>
  <si>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</si>
  <si>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</si>
  <si>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</si>
  <si>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</si>
  <si>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</si>
  <si>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</si>
  <si>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</si>
  <si>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</si>
  <si>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</si>
  <si>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</si>
  <si>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</si>
  <si>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</si>
  <si>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</si>
  <si>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</si>
  <si>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</si>
  <si>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</si>
  <si>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</si>
  <si>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</si>
  <si>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</si>
  <si>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</si>
  <si>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</si>
  <si>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</si>
  <si>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</si>
  <si>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</si>
  <si>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</si>
  <si>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</si>
  <si>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</si>
  <si>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</si>
  <si>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</si>
  <si>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</si>
  <si>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</si>
  <si>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</si>
  <si>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</si>
  <si>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</si>
  <si>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</si>
  <si>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</si>
  <si>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</si>
  <si>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</si>
  <si>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</si>
  <si>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</si>
  <si>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</si>
  <si>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</si>
  <si>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</si>
  <si>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</si>
  <si>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</si>
  <si>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</si>
  <si>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</si>
  <si>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</si>
  <si>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</si>
  <si>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</si>
  <si>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</si>
  <si>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</si>
  <si>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</si>
  <si>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</si>
  <si>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</si>
  <si>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</si>
  <si>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</si>
  <si>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</si>
  <si>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</si>
  <si>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</si>
  <si>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</si>
  <si>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</si>
  <si>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</si>
  <si>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</si>
  <si>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</si>
  <si>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</si>
  <si>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</si>
  <si>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</si>
  <si>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</si>
  <si>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</si>
  <si>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</si>
  <si>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</si>
  <si>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</si>
  <si>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</si>
  <si>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</si>
  <si>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</si>
  <si>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</si>
  <si>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</si>
  <si>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</si>
  <si>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</si>
  <si>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</si>
  <si>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</si>
  <si>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</si>
  <si>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</si>
  <si>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</si>
  <si>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</si>
  <si>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</si>
  <si>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</si>
  <si>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</si>
  <si>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</si>
  <si>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</si>
  <si>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</si>
  <si>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</si>
  <si>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</si>
  <si>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</si>
  <si>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</si>
  <si>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</si>
  <si>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</si>
  <si>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</si>
  <si>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</si>
  <si>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</si>
  <si>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</si>
  <si>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</si>
  <si>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</si>
  <si>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</si>
  <si>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</si>
  <si>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</si>
  <si>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</si>
  <si>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</si>
  <si>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</si>
  <si>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</si>
  <si>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</si>
  <si>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</si>
  <si>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</si>
  <si>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</si>
  <si>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</si>
  <si>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</si>
  <si>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</si>
  <si>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</si>
  <si>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</si>
  <si>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</si>
  <si>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</si>
  <si>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</si>
  <si>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</si>
  <si>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</si>
  <si>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</si>
  <si>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</si>
  <si>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</si>
  <si>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</si>
  <si>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</si>
  <si>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</si>
  <si>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</si>
  <si>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</si>
  <si>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</si>
  <si>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</si>
  <si>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</si>
  <si>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</si>
  <si>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</si>
  <si>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</si>
  <si>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</si>
  <si>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</si>
  <si>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</si>
  <si>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</si>
  <si>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</si>
  <si>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</si>
  <si>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</si>
  <si>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</si>
  <si>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</si>
  <si>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</si>
  <si>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</si>
  <si>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</si>
  <si>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</si>
  <si>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</si>
  <si>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</si>
  <si>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</si>
  <si>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</si>
  <si>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</si>
  <si>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</si>
  <si>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</si>
  <si>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</si>
  <si>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</si>
  <si>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</si>
  <si>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</si>
  <si>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</si>
  <si>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</si>
  <si>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</si>
  <si>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</si>
  <si>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</si>
  <si>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</si>
  <si>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</si>
  <si>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</si>
  <si>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</si>
  <si>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</si>
  <si>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</si>
  <si>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</si>
  <si>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</si>
  <si>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</si>
  <si>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</si>
  <si>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</si>
  <si>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</si>
  <si>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</si>
  <si>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</si>
  <si>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</si>
  <si>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</si>
  <si>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</si>
  <si>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</si>
  <si>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</si>
  <si>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</si>
  <si>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</si>
  <si>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</si>
  <si>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</si>
  <si>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</si>
  <si>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</si>
  <si>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</si>
  <si>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</si>
  <si>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</si>
  <si>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</si>
  <si>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</si>
  <si>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</si>
  <si>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</si>
  <si>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</si>
  <si>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</si>
  <si>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</si>
  <si>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</si>
  <si>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</si>
  <si>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</si>
  <si>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</si>
  <si>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</si>
  <si>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</si>
  <si>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</si>
  <si>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</si>
  <si>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</si>
  <si>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</si>
  <si>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</si>
  <si>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</si>
  <si>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</si>
  <si>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</si>
  <si>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</si>
  <si>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</si>
  <si>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</si>
  <si>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</si>
  <si>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</si>
  <si>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</si>
  <si>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</si>
  <si>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</si>
  <si>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</si>
  <si>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</si>
  <si>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</si>
  <si>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</si>
  <si>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</si>
  <si>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</si>
  <si>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</si>
  <si>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</si>
  <si>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</si>
  <si>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</si>
  <si>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</si>
  <si>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</si>
  <si>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</si>
  <si>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</si>
  <si>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</si>
  <si>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</si>
  <si>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</si>
  <si>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</si>
  <si>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</si>
  <si>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</si>
  <si>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</si>
  <si>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</si>
  <si>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</si>
  <si>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</si>
  <si>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</si>
  <si>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</si>
  <si>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</si>
  <si>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</si>
  <si>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</si>
  <si>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</si>
  <si>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</si>
  <si>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</si>
  <si>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</si>
  <si>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</si>
  <si>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</si>
  <si>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</si>
  <si>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</si>
  <si>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</si>
  <si>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</si>
  <si>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</si>
  <si>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</si>
  <si>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</si>
  <si>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</si>
  <si>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</si>
  <si>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</si>
  <si>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</si>
  <si>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</si>
  <si>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</si>
  <si>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</si>
  <si>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</si>
  <si>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</si>
  <si>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</si>
  <si>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</si>
  <si>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</si>
  <si>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</si>
  <si>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</si>
  <si>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</si>
  <si>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</si>
  <si>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</si>
  <si>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</si>
  <si>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</si>
  <si>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</si>
  <si>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</si>
  <si>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</si>
  <si>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</si>
  <si>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</si>
  <si>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</si>
  <si>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</si>
  <si>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</si>
  <si>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</si>
  <si>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</si>
  <si>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</si>
  <si>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</si>
  <si>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</si>
  <si>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</si>
  <si>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</si>
  <si>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</si>
  <si>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</si>
  <si>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</si>
  <si>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</si>
  <si>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</si>
  <si>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</si>
  <si>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</si>
  <si>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</si>
  <si>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</si>
  <si>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</si>
  <si>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</si>
  <si>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</si>
  <si>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</si>
  <si>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</si>
  <si>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</si>
  <si>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</si>
  <si>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</si>
  <si>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</si>
  <si>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</si>
  <si>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</si>
  <si>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</si>
  <si>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</si>
  <si>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</si>
  <si>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</si>
  <si>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</si>
  <si>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</si>
  <si>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</si>
  <si>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</si>
  <si>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</si>
  <si>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</si>
  <si>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</si>
  <si>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</si>
  <si>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</si>
  <si>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</si>
  <si>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</si>
  <si>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</si>
  <si>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</si>
  <si>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</si>
  <si>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</si>
  <si>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</si>
  <si>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</si>
  <si>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</si>
  <si>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</si>
  <si>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</si>
  <si>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</si>
  <si>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</si>
  <si>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</si>
  <si>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</si>
  <si>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</si>
  <si>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</si>
  <si>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</si>
  <si>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</si>
  <si>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</si>
  <si>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</si>
  <si>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</si>
  <si>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</si>
  <si>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</si>
  <si>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</si>
  <si>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</si>
  <si>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</si>
  <si>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</si>
  <si>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</si>
  <si>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</si>
  <si>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</si>
  <si>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</si>
  <si>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</si>
  <si>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</si>
  <si>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</si>
  <si>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</si>
  <si>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</si>
  <si>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</si>
  <si>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</si>
  <si>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</si>
  <si>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</si>
  <si>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</si>
  <si>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</si>
  <si>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</si>
  <si>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</si>
  <si>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</si>
  <si>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</si>
  <si>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</si>
  <si>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</si>
  <si>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</si>
  <si>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</si>
  <si>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</si>
  <si>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</si>
  <si>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</si>
  <si>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</si>
  <si>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</si>
  <si>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</si>
  <si>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</si>
  <si>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</si>
  <si>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</si>
  <si>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</si>
  <si>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</si>
  <si>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</si>
  <si>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</si>
  <si>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</si>
  <si>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</si>
  <si>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</si>
  <si>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</si>
  <si>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</si>
  <si>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</si>
  <si>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</si>
  <si>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</si>
  <si>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</si>
  <si>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</si>
  <si>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</si>
  <si>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</si>
  <si>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</si>
  <si>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</si>
  <si>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</si>
  <si>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</si>
  <si>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</si>
  <si>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</si>
  <si>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</si>
  <si>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</si>
  <si>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</si>
  <si>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</si>
  <si>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</si>
  <si>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</si>
  <si>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</si>
  <si>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</si>
  <si>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</si>
  <si>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</si>
  <si>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</si>
  <si>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</si>
  <si>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</si>
  <si>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</si>
  <si>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</si>
  <si>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</si>
  <si>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</si>
  <si>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</si>
  <si>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</si>
  <si>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</si>
  <si>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</si>
  <si>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</si>
  <si>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</si>
  <si>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</si>
  <si>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</si>
  <si>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</si>
  <si>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</si>
  <si>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</si>
  <si>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</si>
  <si>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</si>
  <si>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</si>
  <si>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</si>
  <si>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</si>
  <si>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</si>
  <si>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</si>
  <si>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</si>
  <si>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</si>
  <si>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</si>
  <si>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</si>
  <si>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</si>
  <si>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</si>
  <si>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</si>
  <si>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</si>
  <si>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</si>
  <si>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</si>
  <si>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</si>
  <si>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</si>
  <si>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</si>
  <si>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</si>
  <si>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</si>
  <si>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</si>
  <si>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</si>
  <si>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</si>
  <si>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</si>
  <si>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</si>
  <si>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</si>
  <si>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</si>
  <si>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</si>
  <si>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</si>
  <si>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</si>
  <si>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</si>
  <si>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</si>
  <si>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</si>
  <si>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</si>
  <si>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</si>
  <si>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</si>
  <si>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</si>
  <si>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</si>
  <si>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</si>
  <si>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</si>
  <si>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</si>
  <si>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</si>
  <si>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</si>
  <si>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</si>
  <si>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</si>
  <si>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</si>
  <si>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</si>
  <si>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</si>
  <si>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</si>
  <si>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</si>
  <si>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</si>
  <si>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</si>
  <si>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</si>
  <si>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</si>
  <si>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</si>
  <si>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</si>
  <si>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</si>
  <si>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</si>
  <si>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</si>
  <si>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</si>
  <si>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</si>
  <si>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</si>
  <si>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</si>
  <si>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</si>
  <si>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</si>
  <si>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</si>
  <si>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</si>
  <si>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</si>
  <si>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</si>
  <si>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</si>
  <si>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</si>
  <si>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</si>
  <si>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</si>
  <si>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</si>
  <si>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</si>
  <si>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</si>
  <si>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</si>
  <si>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</si>
  <si>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</si>
  <si>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</si>
  <si>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</si>
  <si>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</si>
  <si>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</si>
  <si>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</si>
  <si>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</si>
  <si>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</si>
  <si>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</si>
  <si>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</si>
  <si>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</si>
  <si>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</si>
  <si>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</si>
  <si>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</si>
  <si>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</si>
  <si>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</si>
  <si>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</si>
  <si>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</si>
  <si>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</si>
  <si>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</si>
  <si>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</si>
  <si>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</si>
  <si>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</si>
  <si>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</si>
  <si>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</si>
  <si>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</si>
  <si>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</si>
  <si>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</si>
  <si>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</si>
  <si>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</si>
  <si>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</si>
  <si>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</si>
  <si>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</si>
  <si>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</si>
  <si>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</si>
  <si>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</si>
  <si>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</si>
  <si>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</si>
  <si>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</si>
  <si>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</si>
  <si>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</si>
  <si>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</si>
  <si>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</si>
  <si>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</si>
  <si>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</si>
  <si>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</si>
  <si>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</si>
  <si>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</si>
  <si>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</si>
  <si>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</si>
  <si>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</si>
  <si>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</si>
  <si>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</si>
  <si>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</si>
  <si>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</si>
  <si>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</si>
  <si>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</si>
  <si>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</si>
  <si>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</si>
  <si>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</si>
  <si>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</si>
  <si>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</si>
  <si>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</si>
  <si>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</si>
  <si>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</si>
  <si>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</si>
  <si>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</si>
  <si>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</si>
  <si>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</si>
  <si>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</si>
  <si>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</si>
  <si>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</si>
  <si>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</si>
  <si>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</si>
  <si>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</si>
  <si>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</si>
  <si>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</si>
  <si>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</si>
  <si>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</si>
  <si>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</si>
  <si>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</si>
  <si>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</si>
  <si>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</si>
  <si>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</si>
  <si>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</si>
  <si>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</si>
  <si>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</si>
  <si>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</si>
  <si>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</si>
  <si>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</si>
  <si>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</si>
  <si>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</si>
  <si>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</si>
  <si>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</si>
  <si>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</si>
  <si>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</si>
  <si>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</si>
  <si>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</si>
  <si>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</si>
  <si>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</si>
  <si>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</si>
  <si>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</si>
  <si>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</si>
  <si>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</si>
  <si>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</si>
  <si>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</si>
  <si>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</si>
  <si>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</si>
  <si>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</si>
  <si>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</si>
  <si>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</si>
  <si>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</si>
  <si>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</si>
  <si>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</si>
  <si>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</si>
  <si>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</si>
  <si>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</si>
  <si>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</si>
  <si>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</si>
  <si>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</si>
  <si>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</si>
  <si>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</si>
  <si>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</si>
  <si>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</si>
  <si>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</si>
  <si>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</si>
  <si>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</si>
  <si>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</si>
  <si>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</si>
  <si>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</si>
  <si>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</si>
  <si>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</si>
  <si>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</si>
  <si>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</si>
  <si>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</si>
  <si>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</si>
  <si>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</si>
  <si>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</si>
  <si>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</si>
  <si>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</si>
  <si>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</si>
  <si>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</si>
  <si>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</si>
  <si>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</si>
  <si>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</si>
  <si>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</si>
  <si>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</si>
  <si>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</si>
  <si>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</si>
  <si>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</si>
  <si>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</si>
  <si>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</si>
  <si>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</si>
  <si>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</si>
  <si>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</si>
  <si>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</si>
  <si>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</si>
  <si>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</si>
  <si>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</si>
  <si>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</si>
  <si>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</si>
  <si>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</si>
  <si>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</si>
  <si>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</si>
  <si>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</si>
  <si>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</si>
  <si>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</si>
  <si>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</si>
  <si>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</si>
  <si>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</si>
  <si>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</si>
  <si>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</si>
  <si>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</si>
  <si>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</si>
  <si>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</si>
  <si>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</si>
  <si>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</si>
  <si>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</si>
  <si>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</si>
  <si>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</si>
  <si>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</si>
  <si>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</si>
  <si>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</si>
  <si>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</si>
  <si>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</si>
  <si>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</si>
  <si>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</si>
  <si>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</si>
  <si>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</si>
  <si>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</si>
  <si>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</si>
  <si>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</si>
  <si>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</si>
  <si>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</si>
  <si>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</si>
  <si>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</si>
  <si>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</si>
  <si>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</si>
  <si>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</si>
  <si>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</si>
  <si>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</si>
  <si>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</si>
  <si>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</si>
  <si>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</si>
  <si>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</si>
  <si>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</si>
  <si>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</si>
  <si>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</si>
  <si>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</si>
  <si>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</si>
  <si>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</si>
  <si>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</si>
  <si>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</si>
  <si>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</si>
  <si>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</si>
  <si>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</si>
  <si>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</si>
  <si>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</si>
  <si>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</si>
  <si>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</si>
  <si>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</si>
  <si>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</si>
  <si>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</si>
  <si>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</si>
  <si>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</si>
  <si>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</si>
  <si>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</si>
  <si>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</si>
  <si>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</si>
  <si>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</si>
  <si>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</si>
  <si>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</si>
  <si>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</si>
  <si>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</si>
  <si>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</si>
  <si>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</si>
  <si>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</si>
  <si>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</si>
  <si>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</si>
  <si>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</si>
  <si>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</si>
  <si>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</si>
  <si>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</si>
  <si>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</si>
  <si>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</si>
  <si>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</si>
  <si>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</si>
  <si>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</si>
  <si>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</si>
  <si>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</si>
  <si>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</si>
  <si>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</si>
  <si>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</si>
  <si>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</si>
  <si>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</si>
  <si>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</si>
  <si>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</si>
  <si>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</si>
  <si>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</si>
  <si>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</si>
  <si>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</si>
  <si>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</si>
  <si>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</si>
  <si>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</si>
  <si>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</si>
  <si>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</si>
  <si>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</si>
  <si>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</si>
  <si>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</si>
  <si>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</si>
  <si>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</si>
  <si>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</si>
  <si>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</si>
  <si>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</si>
  <si>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</si>
  <si>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</si>
  <si>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</si>
  <si>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</si>
  <si>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</si>
  <si>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</si>
  <si>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</si>
  <si>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</si>
  <si>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</si>
  <si>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</si>
  <si>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</si>
  <si>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</si>
  <si>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</si>
  <si>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</si>
  <si>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</si>
  <si>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</si>
  <si>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</si>
  <si>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</si>
  <si>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</si>
  <si>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</si>
  <si>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</si>
  <si>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</si>
  <si>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</si>
  <si>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</si>
  <si>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</si>
  <si>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</si>
  <si>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</si>
  <si>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</si>
  <si>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</si>
  <si>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</si>
  <si>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</si>
  <si>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</si>
  <si>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</si>
  <si>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</si>
  <si>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</si>
  <si>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</si>
  <si>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</si>
  <si>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</si>
  <si>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</si>
  <si>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</si>
  <si>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</si>
  <si>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</si>
  <si>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</si>
  <si>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</si>
  <si>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</si>
  <si>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</si>
  <si>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</si>
  <si>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</si>
  <si>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</si>
  <si>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</si>
  <si>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</si>
  <si>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</si>
  <si>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</si>
  <si>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</si>
  <si>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</si>
  <si>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</si>
  <si>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</si>
  <si>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</si>
  <si>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</si>
  <si>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</si>
  <si>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</si>
  <si>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</si>
  <si>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</si>
  <si>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</si>
  <si>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</si>
  <si>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</si>
  <si>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</si>
  <si>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</si>
  <si>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</si>
  <si>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</si>
  <si>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</si>
  <si>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</si>
  <si>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</si>
  <si>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</si>
  <si>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</si>
  <si>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</si>
  <si>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</si>
  <si>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</si>
  <si>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</si>
  <si>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</si>
  <si>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</si>
  <si>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</si>
  <si>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</si>
  <si>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</si>
  <si>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</si>
  <si>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</si>
  <si>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</si>
  <si>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</si>
  <si>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</si>
  <si>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</si>
  <si>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</si>
  <si>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</si>
  <si>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</si>
  <si>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</si>
  <si>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</si>
  <si>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</si>
  <si>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</si>
  <si>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</si>
  <si>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</si>
  <si>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</si>
  <si>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</si>
  <si>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</si>
  <si>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</si>
  <si>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</si>
  <si>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</si>
  <si>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</si>
  <si>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</si>
  <si>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</si>
  <si>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</si>
  <si>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</si>
  <si>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</si>
  <si>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</si>
  <si>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</si>
  <si>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</si>
  <si>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</si>
  <si>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</si>
  <si>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</si>
  <si>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</si>
  <si>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</si>
  <si>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</si>
  <si>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</si>
  <si>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</si>
  <si>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</si>
  <si>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</si>
  <si>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</si>
  <si>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</si>
  <si>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</si>
  <si>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</si>
  <si>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</si>
  <si>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</si>
  <si>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</si>
  <si>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</si>
  <si>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</si>
  <si>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</si>
  <si>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</si>
  <si>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</si>
  <si>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</si>
  <si>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</si>
  <si>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</si>
  <si>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</si>
  <si>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</si>
  <si>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</si>
  <si>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</si>
  <si>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</si>
  <si>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</si>
  <si>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</si>
  <si>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</si>
  <si>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</si>
  <si>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</si>
  <si>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</si>
  <si>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</si>
  <si>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</si>
  <si>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</si>
  <si>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</si>
  <si>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</si>
  <si>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</si>
  <si>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</si>
  <si>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</si>
  <si>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</si>
  <si>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</si>
  <si>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</si>
  <si>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</si>
  <si>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</si>
  <si>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</si>
  <si>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</si>
  <si>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</si>
  <si>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</si>
  <si>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</si>
  <si>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</si>
  <si>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</si>
  <si>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</si>
  <si>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</si>
  <si>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</si>
  <si>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</si>
  <si>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</si>
  <si>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</si>
  <si>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</si>
  <si>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</si>
  <si>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</si>
  <si>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</si>
  <si>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</si>
  <si>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</si>
  <si>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</si>
  <si>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</si>
  <si>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</si>
  <si>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</si>
  <si>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</si>
  <si>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</si>
  <si>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</si>
  <si>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</si>
  <si>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</si>
  <si>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</si>
  <si>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</si>
  <si>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</si>
  <si>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</si>
  <si>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</si>
  <si>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</si>
  <si>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</si>
  <si>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</si>
  <si>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</si>
  <si>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</si>
  <si>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</si>
  <si>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</si>
  <si>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</si>
  <si>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</si>
  <si>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</si>
  <si>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</si>
  <si>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</si>
  <si>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</si>
  <si>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</si>
  <si>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</si>
  <si>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</si>
  <si>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</si>
  <si>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</si>
  <si>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</si>
  <si>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</si>
  <si>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</si>
  <si>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</si>
  <si>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</si>
  <si>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</si>
  <si>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</si>
  <si>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</si>
  <si>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</si>
  <si>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</si>
  <si>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</si>
  <si>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</si>
  <si>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</si>
  <si>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</si>
  <si>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</si>
  <si>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</si>
  <si>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</si>
  <si>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</si>
  <si>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</si>
  <si>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</si>
  <si>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</si>
  <si>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</si>
  <si>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</si>
  <si>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</si>
  <si>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</si>
  <si>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</si>
  <si>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</si>
  <si>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</si>
  <si>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</si>
  <si>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</si>
  <si>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</si>
  <si>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</si>
  <si>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</si>
  <si>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</si>
  <si>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</si>
  <si>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</si>
  <si>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</si>
  <si>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</si>
  <si>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</si>
  <si>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</si>
  <si>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</si>
  <si>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</si>
  <si>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</si>
  <si>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</si>
  <si>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</si>
  <si>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</si>
  <si>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</si>
  <si>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</si>
  <si>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</si>
  <si>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</si>
  <si>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</si>
  <si>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</si>
  <si>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</si>
  <si>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</si>
  <si>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</si>
  <si>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</si>
  <si>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</si>
  <si>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</si>
  <si>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</si>
  <si>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</si>
  <si>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</si>
  <si>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</si>
  <si>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</si>
  <si>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</si>
  <si>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</si>
  <si>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</si>
  <si>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</si>
  <si>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</si>
  <si>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</si>
  <si>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</si>
  <si>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</si>
  <si>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</si>
  <si>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</si>
  <si>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</si>
  <si>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</si>
  <si>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</si>
  <si>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</si>
  <si>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</si>
  <si>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</si>
  <si>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</si>
  <si>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</si>
  <si>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</si>
  <si>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</si>
  <si>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</si>
  <si>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</si>
  <si>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</si>
  <si>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</si>
  <si>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</si>
  <si>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</si>
  <si>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</si>
  <si>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</si>
  <si>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</si>
  <si>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</si>
  <si>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</si>
  <si>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</si>
  <si>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</si>
  <si>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</si>
  <si>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</si>
  <si>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</si>
  <si>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</si>
  <si>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</si>
  <si>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</si>
  <si>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</si>
  <si>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</si>
  <si>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</si>
  <si>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</si>
  <si>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</si>
  <si>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</si>
  <si>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</si>
  <si>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</si>
  <si>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</si>
  <si>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</si>
  <si>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</si>
  <si>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</si>
  <si>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</si>
  <si>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</si>
  <si>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</si>
  <si>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</si>
  <si>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</si>
  <si>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</si>
  <si>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</si>
  <si>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</si>
  <si>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</si>
  <si>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</si>
  <si>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</si>
  <si>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</si>
  <si>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</si>
  <si>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</si>
  <si>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</si>
  <si>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</si>
  <si>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</si>
  <si>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</si>
  <si>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</si>
  <si>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</si>
  <si>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</si>
  <si>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</si>
  <si>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</si>
  <si>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</si>
  <si>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</si>
  <si>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</si>
  <si>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</si>
  <si>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</si>
  <si>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</si>
  <si>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</si>
  <si>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</si>
  <si>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</si>
  <si>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</si>
  <si>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</si>
  <si>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</si>
  <si>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</si>
  <si>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</si>
  <si>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</si>
  <si>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</si>
  <si>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</si>
  <si>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</si>
  <si>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</si>
  <si>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</si>
  <si>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</si>
  <si>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</si>
  <si>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</si>
  <si>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</si>
  <si>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</si>
  <si>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</si>
  <si>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</si>
  <si>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</si>
  <si>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</si>
  <si>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</si>
  <si>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</si>
  <si>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</si>
  <si>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</si>
  <si>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</si>
  <si>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</si>
  <si>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</si>
  <si>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</si>
  <si>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</si>
  <si>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</si>
  <si>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</si>
  <si>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</si>
  <si>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</si>
  <si>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</si>
  <si>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</si>
  <si>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</si>
  <si>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</si>
  <si>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</si>
  <si>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</si>
  <si>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</si>
  <si>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</si>
  <si>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</si>
  <si>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</si>
  <si>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</si>
  <si>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</si>
  <si>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</si>
  <si>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</si>
  <si>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</si>
  <si>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</si>
  <si>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</si>
  <si>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</si>
  <si>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</si>
  <si>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</si>
  <si>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</si>
  <si>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</si>
  <si>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</si>
  <si>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</si>
  <si>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</si>
  <si>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</si>
  <si>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</si>
  <si>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</si>
  <si>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</si>
  <si>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</si>
  <si>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</si>
  <si>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</si>
  <si>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</si>
  <si>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</si>
  <si>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</si>
  <si>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</si>
  <si>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</si>
  <si>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</si>
  <si>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</si>
  <si>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</si>
  <si>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</si>
  <si>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</si>
  <si>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</si>
  <si>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</si>
  <si>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</si>
  <si>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</si>
  <si>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</si>
  <si>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</si>
  <si>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</si>
  <si>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</si>
  <si>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</si>
  <si>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</si>
  <si>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</si>
  <si>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</si>
  <si>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</si>
  <si>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</si>
  <si>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</si>
  <si>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</si>
  <si>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</si>
  <si>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</si>
  <si>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</si>
  <si>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</si>
  <si>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</si>
  <si>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</si>
  <si>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</si>
  <si>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</si>
  <si>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</si>
  <si>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</si>
  <si>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</si>
  <si>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</si>
  <si>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</si>
  <si>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</si>
  <si>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</si>
  <si>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</si>
  <si>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</si>
  <si>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</si>
  <si>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</si>
  <si>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</si>
  <si>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</si>
  <si>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</si>
  <si>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</si>
  <si>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</si>
  <si>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</si>
  <si>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</si>
  <si>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</si>
  <si>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</si>
  <si>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</si>
  <si>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</si>
  <si>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</si>
  <si>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</si>
  <si>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</si>
  <si>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</si>
  <si>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</si>
  <si>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</si>
  <si>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</si>
  <si>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</si>
  <si>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</si>
  <si>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</si>
  <si>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</si>
  <si>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</si>
  <si>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</si>
  <si>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</si>
  <si>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</si>
  <si>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</si>
  <si>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</si>
  <si>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</si>
  <si>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</si>
  <si>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</si>
  <si>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</si>
  <si>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</si>
  <si>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</si>
  <si>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</si>
  <si>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</si>
  <si>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</si>
  <si>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</si>
  <si>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</si>
  <si>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</si>
  <si>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</si>
  <si>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</si>
  <si>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</si>
  <si>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</si>
  <si>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</si>
  <si>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</si>
  <si>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</si>
  <si>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</si>
  <si>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</si>
  <si>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</si>
  <si>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</si>
  <si>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</si>
  <si>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</si>
  <si>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</si>
  <si>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</si>
  <si>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</si>
  <si>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</si>
  <si>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</si>
  <si>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</si>
  <si>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</si>
  <si>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</si>
  <si>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</si>
  <si>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</si>
  <si>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</si>
  <si>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</si>
  <si>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</si>
  <si>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</si>
  <si>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</si>
  <si>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</si>
  <si>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</si>
  <si>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</si>
  <si>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</si>
  <si>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</si>
  <si>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</si>
  <si>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</si>
  <si>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</si>
  <si>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</si>
  <si>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</si>
  <si>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</si>
  <si>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</si>
  <si>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</si>
  <si>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</si>
  <si>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</si>
  <si>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</si>
  <si>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</si>
  <si>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</si>
  <si>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</si>
  <si>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</si>
  <si>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</si>
  <si>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</si>
  <si>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</si>
  <si>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</si>
  <si>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</si>
  <si>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</si>
  <si>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</si>
  <si>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</si>
  <si>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</si>
  <si>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</si>
  <si>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</si>
  <si>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</si>
  <si>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</si>
  <si>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</si>
  <si>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</si>
  <si>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</si>
  <si>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</si>
  <si>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</si>
  <si>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</si>
  <si>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</si>
  <si>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</si>
  <si>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</si>
  <si>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</si>
  <si>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</si>
  <si>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</si>
  <si>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</si>
  <si>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</si>
  <si>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</si>
  <si>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</si>
  <si>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</si>
  <si>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</si>
  <si>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</si>
  <si>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</si>
  <si>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</si>
  <si>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</si>
  <si>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</si>
  <si>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</si>
  <si>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</si>
  <si>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</si>
  <si>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</si>
  <si>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</si>
  <si>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</si>
  <si>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</si>
  <si>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</si>
  <si>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</si>
  <si>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</si>
  <si>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</si>
  <si>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</si>
  <si>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</si>
  <si>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</si>
  <si>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</si>
  <si>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</si>
  <si>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</si>
  <si>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</si>
  <si>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</si>
  <si>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</si>
  <si>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</si>
  <si>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</si>
  <si>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</si>
  <si>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</si>
  <si>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</si>
  <si>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</si>
  <si>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</si>
  <si>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</si>
  <si>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</si>
  <si>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</si>
  <si>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</si>
  <si>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</si>
  <si>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</si>
  <si>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</si>
  <si>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</si>
  <si>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</si>
  <si>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</si>
  <si>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</si>
  <si>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</si>
  <si>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</si>
  <si>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</si>
  <si>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</si>
  <si>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</si>
  <si>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</si>
  <si>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</si>
  <si>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</si>
  <si>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</si>
  <si>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</si>
  <si>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</si>
  <si>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</si>
  <si>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</si>
  <si>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</si>
  <si>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</si>
  <si>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</si>
  <si>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</si>
  <si>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</si>
  <si>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</si>
  <si>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</si>
  <si>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</si>
  <si>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</si>
  <si>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</si>
  <si>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</si>
  <si>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</si>
  <si>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</si>
  <si>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</si>
  <si>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</si>
  <si>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</si>
  <si>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</si>
  <si>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</si>
  <si>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</si>
  <si>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</si>
  <si>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</si>
  <si>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</si>
  <si>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</si>
  <si>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</si>
  <si>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</si>
  <si>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</si>
  <si>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</si>
  <si>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</si>
  <si>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</si>
  <si>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</si>
  <si>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</si>
  <si>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</si>
  <si>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</si>
  <si>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</si>
  <si>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</si>
  <si>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</si>
  <si>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</si>
  <si>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</si>
  <si>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</si>
  <si>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</si>
  <si>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</si>
  <si>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</si>
  <si>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</si>
  <si>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</si>
  <si>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</si>
  <si>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</si>
  <si>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</si>
  <si>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</si>
  <si>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</si>
  <si>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</si>
  <si>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</si>
  <si>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</si>
  <si>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</si>
  <si>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</si>
  <si>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</si>
  <si>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</si>
  <si>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</si>
  <si>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</si>
  <si>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</si>
  <si>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</si>
  <si>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</si>
  <si>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</si>
  <si>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</si>
  <si>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</si>
  <si>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</si>
  <si>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</si>
  <si>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</si>
  <si>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</si>
  <si>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</si>
  <si>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</si>
  <si>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</si>
  <si>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</si>
  <si>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</si>
  <si>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</si>
  <si>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</si>
  <si>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</si>
  <si>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</si>
  <si>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</si>
  <si>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</si>
  <si>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</si>
  <si>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</si>
  <si>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</si>
  <si>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</si>
  <si>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</si>
  <si>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</si>
  <si>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</si>
  <si>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</si>
  <si>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</si>
  <si>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</si>
  <si>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</si>
  <si>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</si>
  <si>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</si>
  <si>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</si>
  <si>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</si>
  <si>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</si>
  <si>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</si>
  <si>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</si>
  <si>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</si>
  <si>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</si>
  <si>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</si>
  <si>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</si>
  <si>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</si>
  <si>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</si>
  <si>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</si>
  <si>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</si>
  <si>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</si>
  <si>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</si>
  <si>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</si>
  <si>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</si>
  <si>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</si>
  <si>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</si>
  <si>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</si>
  <si>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</si>
  <si>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</si>
  <si>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</si>
  <si>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</si>
  <si>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</si>
  <si>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</si>
  <si>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</si>
  <si>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</si>
  <si>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</si>
  <si>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</si>
  <si>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</si>
  <si>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</si>
  <si>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</si>
  <si>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</si>
  <si>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</si>
  <si>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</si>
  <si>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</si>
  <si>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</si>
  <si>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</si>
  <si>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</si>
  <si>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</si>
  <si>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</si>
  <si>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</si>
  <si>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</si>
  <si>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</si>
  <si>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</si>
  <si>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</si>
  <si>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</si>
  <si>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</si>
  <si>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</si>
  <si>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</si>
  <si>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</si>
  <si>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</si>
  <si>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</si>
  <si>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</si>
  <si>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</si>
  <si>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</si>
  <si>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</si>
  <si>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</si>
  <si>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</si>
  <si>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</si>
  <si>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</si>
  <si>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</si>
  <si>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</si>
  <si>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</si>
  <si>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</si>
  <si>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</si>
  <si>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</si>
  <si>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</si>
  <si>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</si>
  <si>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</si>
  <si>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</si>
  <si>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</si>
  <si>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</si>
  <si>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</si>
  <si>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</si>
  <si>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</si>
  <si>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</si>
  <si>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</si>
  <si>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</si>
  <si>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</si>
  <si>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</si>
  <si>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</si>
  <si>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</si>
  <si>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</si>
  <si>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</si>
  <si>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</si>
  <si>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</si>
  <si>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</si>
  <si>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</si>
  <si>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</si>
  <si>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</si>
  <si>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</si>
  <si>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</si>
  <si>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</si>
  <si>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</si>
  <si>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</si>
  <si>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</si>
  <si>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</si>
  <si>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</si>
  <si>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</si>
  <si>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</si>
  <si>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</si>
  <si>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</si>
  <si>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</si>
  <si>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</si>
  <si>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</si>
  <si>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</si>
  <si>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</si>
  <si>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</si>
  <si>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</si>
  <si>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</si>
  <si>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</si>
  <si>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</si>
  <si>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</si>
  <si>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</si>
  <si>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</si>
  <si>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</si>
  <si>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</si>
  <si>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</si>
  <si>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</si>
  <si>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</si>
  <si>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</si>
  <si>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</si>
  <si>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</si>
  <si>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</si>
  <si>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</si>
  <si>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</si>
  <si>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</si>
  <si>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</si>
  <si>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</si>
  <si>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</si>
  <si>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</si>
  <si>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</si>
  <si>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</si>
  <si>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</si>
  <si>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</si>
  <si>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</si>
  <si>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</si>
  <si>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</si>
  <si>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</si>
  <si>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</si>
  <si>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</si>
  <si>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</si>
  <si>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</si>
  <si>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</si>
  <si>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</si>
  <si>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</si>
  <si>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</si>
  <si>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</si>
  <si>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</si>
  <si>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</si>
  <si>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</si>
  <si>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</si>
  <si>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</si>
  <si>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</si>
  <si>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</si>
  <si>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</si>
  <si>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</si>
  <si>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</si>
  <si>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</si>
  <si>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</si>
  <si>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</si>
  <si>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</si>
  <si>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</si>
  <si>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</si>
  <si>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</si>
  <si>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</si>
  <si>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</si>
  <si>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</si>
  <si>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</si>
  <si>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</si>
  <si>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</si>
  <si>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</si>
  <si>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</si>
  <si>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</si>
  <si>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</si>
  <si>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</si>
  <si>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</si>
  <si>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</si>
  <si>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</si>
  <si>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</si>
  <si>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</si>
  <si>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</si>
  <si>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</si>
  <si>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</si>
  <si>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</si>
  <si>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</si>
  <si>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</si>
  <si>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</si>
  <si>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</si>
  <si>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</si>
  <si>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</si>
  <si>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</si>
  <si>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</si>
  <si>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</si>
  <si>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</si>
  <si>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</si>
  <si>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</si>
  <si>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</si>
  <si>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</si>
  <si>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</si>
  <si>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</si>
  <si>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</si>
  <si>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</si>
  <si>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</si>
  <si>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</si>
  <si>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</si>
  <si>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</si>
  <si>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</si>
  <si>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</si>
  <si>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</si>
  <si>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</si>
  <si>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</si>
  <si>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</si>
  <si>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</si>
  <si>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</si>
  <si>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</si>
  <si>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</si>
  <si>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</si>
  <si>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</si>
  <si>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</si>
  <si>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</si>
  <si>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</si>
  <si>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</si>
  <si>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</si>
  <si>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</si>
  <si>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</si>
  <si>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</si>
  <si>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</si>
  <si>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</si>
  <si>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</si>
  <si>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</si>
  <si>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</si>
  <si>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</si>
  <si>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</si>
  <si>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</si>
  <si>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</si>
  <si>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</si>
  <si>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</si>
  <si>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</si>
  <si>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</si>
  <si>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</si>
  <si>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</si>
  <si>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</si>
  <si>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</si>
  <si>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</si>
  <si>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</si>
  <si>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</si>
  <si>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</si>
  <si>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</si>
  <si>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</si>
  <si>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</si>
  <si>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</si>
  <si>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</si>
  <si>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</si>
  <si>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</si>
  <si>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</si>
  <si>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</si>
  <si>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</si>
  <si>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</si>
  <si>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</si>
  <si>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</si>
  <si>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</si>
  <si>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</si>
  <si>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</si>
  <si>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</si>
  <si>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</si>
  <si>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</si>
  <si>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</si>
  <si>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</si>
  <si>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</si>
  <si>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</si>
  <si>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</si>
  <si>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</si>
  <si>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</si>
  <si>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</si>
  <si>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</si>
  <si>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</si>
  <si>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</si>
  <si>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</si>
  <si>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</si>
  <si>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</si>
  <si>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</si>
  <si>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</si>
  <si>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</si>
  <si>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</si>
  <si>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</si>
  <si>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</si>
  <si>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</si>
  <si>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</si>
  <si>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</si>
  <si>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</si>
  <si>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</si>
  <si>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</si>
  <si>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</si>
  <si>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</si>
  <si>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</si>
  <si>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</si>
  <si>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</si>
  <si>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</si>
  <si>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</si>
  <si>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</si>
  <si>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</si>
  <si>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</si>
  <si>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</si>
  <si>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</si>
  <si>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</si>
  <si>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</si>
  <si>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</si>
  <si>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</si>
  <si>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</si>
  <si>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</si>
  <si>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</si>
  <si>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</si>
  <si>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</si>
  <si>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</si>
  <si>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</si>
  <si>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</si>
  <si>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</si>
  <si>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</si>
  <si>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</si>
  <si>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</si>
  <si>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</si>
  <si>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</si>
  <si>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</si>
  <si>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</si>
  <si>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</si>
  <si>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</si>
  <si>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</si>
  <si>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</si>
  <si>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</si>
  <si>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</si>
  <si>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</si>
  <si>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</si>
  <si>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</si>
  <si>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</si>
  <si>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</si>
  <si>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</si>
  <si>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</si>
  <si>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</si>
  <si>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</si>
  <si>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</si>
  <si>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</si>
  <si>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</si>
  <si>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</si>
  <si>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</si>
  <si>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</si>
  <si>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</si>
  <si>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</si>
  <si>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</si>
  <si>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</si>
  <si>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</si>
  <si>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</si>
  <si>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</si>
  <si>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</si>
  <si>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</si>
  <si>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</si>
  <si>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</si>
  <si>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</si>
  <si>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</si>
  <si>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</si>
  <si>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</si>
  <si>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</si>
  <si>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</si>
  <si>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</si>
  <si>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</si>
  <si>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</si>
  <si>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</si>
  <si>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</si>
  <si>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</si>
  <si>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</si>
  <si>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</si>
  <si>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</si>
  <si>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</si>
  <si>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</si>
  <si>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</si>
  <si>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</si>
  <si>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</si>
  <si>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</si>
  <si>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</si>
  <si>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</si>
  <si>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</si>
  <si>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</si>
  <si>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</si>
  <si>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</si>
  <si>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</si>
  <si>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</si>
  <si>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</si>
  <si>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</si>
  <si>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</si>
  <si>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</si>
  <si>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</si>
  <si>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</si>
  <si>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</si>
  <si>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</si>
  <si>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</si>
  <si>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</si>
  <si>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</si>
  <si>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</si>
  <si>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</si>
  <si>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</si>
  <si>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</si>
  <si>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</si>
  <si>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</si>
  <si>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</si>
  <si>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</si>
  <si>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</si>
  <si>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</si>
  <si>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</si>
  <si>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</si>
  <si>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</si>
  <si>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</si>
  <si>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</si>
  <si>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</si>
  <si>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</si>
  <si>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</si>
  <si>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</si>
  <si>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</si>
  <si>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</si>
  <si>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</si>
  <si>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</si>
  <si>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</si>
  <si>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</si>
  <si>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</si>
  <si>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</si>
  <si>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</si>
  <si>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</si>
  <si>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</si>
  <si>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</si>
  <si>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</si>
  <si>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</si>
  <si>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</si>
  <si>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</si>
  <si>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</si>
  <si>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</si>
  <si>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</si>
  <si>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</si>
  <si>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</si>
  <si>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</si>
  <si>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</si>
  <si>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</si>
  <si>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</si>
  <si>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</si>
  <si>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</si>
  <si>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</si>
  <si>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</si>
  <si>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</si>
  <si>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</si>
  <si>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</si>
  <si>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</si>
  <si>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</si>
  <si>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</si>
  <si>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</si>
  <si>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</si>
  <si>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</si>
  <si>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</si>
  <si>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</si>
  <si>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</si>
  <si>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</si>
  <si>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</si>
  <si>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</si>
  <si>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</si>
  <si>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</si>
  <si>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</si>
  <si>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</si>
  <si>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</si>
  <si>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</si>
  <si>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</si>
  <si>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</si>
  <si>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</si>
  <si>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</si>
  <si>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</si>
  <si>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</si>
  <si>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</si>
  <si>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</si>
  <si>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</si>
  <si>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</si>
  <si>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</si>
  <si>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</si>
  <si>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</si>
  <si>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</si>
  <si>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</si>
  <si>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</si>
  <si>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</si>
  <si>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</si>
  <si>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</si>
  <si>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</si>
  <si>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</si>
  <si>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</si>
  <si>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</si>
  <si>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</si>
  <si>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</si>
  <si>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</si>
  <si>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</si>
  <si>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</si>
  <si>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</si>
  <si>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</si>
  <si>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</si>
  <si>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</si>
  <si>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</si>
  <si>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</si>
  <si>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</si>
  <si>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</si>
  <si>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</si>
  <si>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</si>
  <si>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</si>
  <si>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</si>
  <si>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</si>
  <si>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</si>
  <si>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</si>
  <si>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</si>
  <si>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</si>
  <si>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</si>
  <si>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</si>
  <si>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</si>
  <si>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</si>
  <si>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</si>
  <si>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</si>
  <si>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</si>
  <si>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</si>
  <si>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</si>
  <si>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</si>
  <si>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</si>
  <si>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</si>
  <si>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</si>
  <si>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</si>
  <si>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</si>
  <si>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</si>
  <si>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</si>
  <si>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</si>
  <si>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</si>
  <si>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</si>
  <si>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</si>
  <si>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</si>
  <si>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</si>
  <si>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</si>
  <si>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</si>
  <si>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</si>
  <si>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</si>
  <si>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</si>
  <si>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</si>
  <si>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</si>
  <si>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</si>
  <si>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</si>
  <si>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</si>
  <si>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</si>
  <si>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</si>
  <si>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</si>
  <si>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</si>
  <si>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</si>
  <si>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</si>
  <si>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</si>
  <si>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</si>
  <si>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</si>
  <si>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</si>
  <si>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</si>
  <si>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</si>
  <si>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</si>
  <si>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</si>
  <si>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</si>
  <si>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</si>
  <si>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</si>
  <si>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</si>
  <si>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</si>
  <si>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</si>
  <si>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</si>
  <si>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</si>
  <si>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</si>
  <si>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</si>
  <si>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</si>
  <si>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</si>
  <si>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</si>
  <si>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</si>
  <si>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</si>
  <si>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</si>
  <si>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</si>
  <si>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</si>
  <si>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</si>
  <si>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</si>
  <si>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</si>
  <si>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</si>
  <si>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</si>
  <si>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</si>
  <si>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</si>
  <si>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</si>
  <si>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</si>
  <si>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</si>
  <si>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</si>
  <si>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</si>
  <si>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</si>
  <si>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</si>
  <si>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</si>
  <si>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</si>
  <si>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</si>
  <si>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</si>
  <si>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</si>
  <si>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</si>
  <si>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</si>
  <si>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</si>
  <si>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</si>
  <si>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</si>
  <si>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</si>
  <si>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</si>
  <si>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</si>
  <si>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</si>
  <si>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</si>
  <si>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</si>
  <si>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</si>
  <si>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</si>
  <si>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</si>
  <si>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</si>
  <si>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</si>
  <si>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</si>
  <si>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</si>
  <si>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</si>
  <si>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</si>
  <si>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</si>
  <si>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</si>
  <si>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</si>
  <si>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</si>
  <si>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</si>
  <si>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</si>
  <si>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</si>
  <si>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</si>
  <si>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</si>
  <si>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</si>
  <si>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</si>
  <si>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</si>
  <si>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</si>
  <si>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</si>
  <si>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</si>
  <si>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</si>
  <si>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</si>
  <si>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</si>
  <si>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</si>
  <si>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</si>
  <si>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</si>
  <si>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</si>
  <si>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</si>
  <si>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</si>
  <si>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</si>
  <si>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</si>
  <si>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</si>
  <si>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</si>
  <si>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</si>
  <si>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</si>
  <si>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</si>
  <si>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</si>
  <si>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</si>
  <si>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</si>
  <si>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</si>
  <si>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</si>
  <si>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</si>
  <si>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</si>
  <si>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</si>
  <si>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</si>
  <si>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</si>
  <si>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</si>
  <si>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</si>
  <si>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</si>
  <si>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</si>
  <si>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</si>
  <si>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</si>
  <si>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</si>
  <si>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</si>
  <si>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</si>
  <si>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</si>
  <si>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</si>
  <si>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</si>
  <si>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</si>
  <si>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</si>
  <si>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</si>
  <si>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</si>
  <si>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</si>
  <si>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</si>
  <si>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</si>
  <si>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</si>
  <si>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</si>
  <si>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</si>
  <si>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</si>
  <si>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</si>
  <si>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</si>
  <si>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</si>
  <si>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</si>
  <si>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</si>
  <si>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</si>
  <si>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</si>
  <si>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</si>
  <si>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</si>
  <si>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</si>
  <si>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</si>
  <si>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</si>
  <si>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</si>
  <si>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</si>
  <si>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</si>
  <si>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</si>
  <si>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</si>
  <si>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</si>
  <si>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</si>
  <si>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</si>
  <si>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</si>
  <si>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</si>
  <si>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</si>
  <si>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</si>
  <si>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</si>
  <si>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</si>
  <si>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</si>
  <si>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</si>
  <si>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</si>
  <si>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</si>
  <si>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</si>
  <si>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</si>
  <si>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</si>
  <si>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</si>
  <si>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</si>
  <si>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</si>
  <si>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</si>
  <si>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</si>
  <si>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</si>
  <si>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</si>
  <si>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</si>
  <si>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</si>
  <si>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</si>
  <si>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</si>
  <si>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</si>
  <si>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</si>
  <si>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</si>
  <si>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</si>
  <si>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</si>
  <si>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</si>
  <si>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</si>
  <si>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</si>
  <si>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</si>
  <si>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</si>
  <si>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</si>
  <si>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</si>
  <si>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</si>
  <si>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</si>
  <si>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</si>
  <si>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</si>
  <si>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</si>
  <si>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</si>
  <si>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</si>
  <si>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</si>
  <si>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</si>
  <si>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</si>
  <si>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</si>
  <si>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</si>
  <si>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</si>
  <si>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</si>
  <si>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</si>
  <si>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</si>
  <si>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</si>
  <si>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</si>
  <si>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</si>
  <si>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</si>
  <si>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</si>
  <si>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</si>
  <si>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</si>
  <si>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</si>
  <si>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</si>
  <si>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</si>
  <si>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</si>
  <si>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</si>
  <si>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</si>
  <si>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</si>
  <si>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</si>
  <si>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</si>
  <si>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</si>
  <si>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</si>
  <si>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</si>
  <si>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</si>
  <si>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</si>
  <si>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</si>
  <si>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</si>
  <si>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</si>
  <si>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</si>
  <si>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</si>
  <si>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</si>
  <si>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</si>
  <si>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</si>
  <si>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</si>
  <si>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</si>
  <si>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</si>
  <si>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</si>
  <si>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</si>
  <si>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</si>
  <si>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</si>
  <si>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</si>
  <si>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</si>
  <si>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</si>
  <si>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</si>
  <si>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</si>
  <si>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</si>
  <si>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</si>
  <si>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</si>
  <si>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</si>
  <si>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</si>
  <si>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</si>
  <si>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</si>
  <si>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</si>
  <si>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</si>
  <si>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</si>
  <si>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</si>
  <si>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</si>
  <si>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</si>
  <si>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</si>
  <si>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</si>
  <si>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</si>
  <si>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</si>
  <si>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</si>
  <si>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</si>
  <si>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</si>
  <si>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</si>
  <si>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</si>
  <si>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</si>
  <si>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</si>
  <si>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</si>
  <si>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</si>
  <si>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</si>
  <si>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</si>
  <si>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</si>
  <si>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</si>
  <si>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</si>
  <si>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</si>
  <si>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</si>
  <si>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</si>
  <si>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</si>
  <si>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</si>
  <si>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</si>
  <si>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</si>
  <si>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</si>
  <si>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</si>
  <si>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</si>
  <si>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</si>
  <si>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</si>
  <si>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</si>
  <si>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</si>
  <si>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</si>
  <si>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</si>
  <si>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</si>
  <si>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</si>
  <si>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</si>
  <si>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</si>
  <si>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</si>
  <si>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</si>
  <si>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</si>
  <si>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</si>
  <si>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</si>
  <si>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</si>
  <si>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</si>
  <si>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</si>
  <si>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</si>
  <si>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</si>
  <si>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</si>
  <si>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</si>
  <si>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</si>
  <si>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</si>
  <si>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</si>
  <si>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</si>
  <si>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</si>
  <si>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</si>
  <si>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</si>
  <si>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</si>
  <si>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</si>
  <si>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</si>
  <si>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</si>
  <si>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</si>
  <si>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</si>
  <si>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</si>
  <si>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</si>
  <si>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</si>
  <si>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</si>
  <si>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</si>
  <si>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</si>
  <si>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</si>
  <si>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</si>
  <si>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</si>
  <si>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</si>
  <si>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</si>
  <si>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</si>
  <si>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</si>
  <si>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</si>
  <si>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</si>
  <si>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</si>
  <si>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</si>
  <si>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</si>
  <si>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</si>
  <si>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</si>
  <si>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</si>
  <si>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</si>
  <si>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</si>
  <si>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</si>
  <si>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</si>
  <si>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</si>
  <si>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</si>
  <si>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</si>
  <si>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</si>
  <si>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</si>
  <si>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</si>
  <si>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</si>
  <si>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</si>
  <si>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</si>
  <si>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</si>
  <si>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</si>
  <si>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</si>
  <si>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</si>
  <si>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</si>
  <si>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</si>
  <si>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</si>
  <si>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</si>
  <si>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</si>
  <si>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</si>
  <si>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</si>
  <si>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</si>
  <si>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</si>
  <si>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</si>
  <si>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</si>
  <si>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</si>
  <si>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</si>
  <si>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</si>
  <si>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</si>
  <si>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</si>
  <si>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</si>
  <si>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</si>
  <si>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</si>
  <si>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</si>
  <si>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</si>
  <si>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</si>
  <si>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</si>
  <si>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</si>
  <si>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</si>
  <si>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</si>
  <si>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</si>
  <si>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</si>
  <si>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</si>
  <si>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</si>
  <si>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</si>
  <si>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</si>
  <si>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</si>
  <si>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</si>
  <si>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</si>
  <si>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</si>
  <si>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</si>
  <si>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</si>
  <si>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</si>
  <si>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</si>
  <si>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</si>
  <si>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</si>
  <si>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</si>
  <si>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</si>
  <si>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</si>
  <si>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</si>
  <si>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</si>
  <si>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</si>
  <si>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</si>
  <si>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</si>
  <si>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</si>
  <si>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</si>
  <si>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</si>
  <si>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</si>
  <si>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</si>
  <si>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</si>
  <si>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</si>
  <si>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</si>
  <si>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</si>
  <si>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</si>
  <si>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</si>
  <si>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</si>
  <si>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</si>
  <si>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</si>
  <si>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</si>
  <si>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</si>
  <si>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</si>
  <si>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</si>
  <si>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</si>
  <si>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</si>
  <si>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</si>
  <si>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</si>
  <si>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</si>
  <si>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</si>
  <si>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</si>
  <si>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</si>
  <si>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</si>
  <si>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</si>
  <si>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</si>
  <si>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</si>
  <si>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</si>
  <si>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</si>
  <si>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</si>
  <si>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</si>
  <si>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</si>
  <si>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</si>
  <si>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</si>
  <si>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</si>
  <si>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</si>
  <si>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</si>
  <si>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</si>
  <si>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</si>
  <si>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</si>
  <si>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</si>
  <si>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</si>
  <si>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</si>
  <si>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</si>
  <si>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</si>
  <si>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</si>
  <si>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</si>
  <si>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</si>
  <si>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</si>
  <si>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</si>
  <si>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</si>
  <si>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</si>
  <si>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</si>
  <si>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</si>
  <si>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</si>
  <si>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</si>
  <si>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</si>
  <si>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</si>
  <si>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</si>
  <si>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</si>
  <si>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</si>
  <si>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</si>
  <si>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</si>
  <si>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</si>
  <si>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</si>
  <si>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</si>
  <si>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</si>
  <si>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</si>
  <si>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</si>
  <si>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</si>
  <si>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</si>
  <si>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</si>
  <si>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</si>
  <si>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</si>
  <si>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</si>
  <si>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</si>
  <si>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</si>
  <si>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</si>
  <si>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</si>
  <si>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</si>
  <si>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</si>
  <si>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</si>
  <si>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</si>
  <si>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</si>
  <si>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</si>
  <si>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</si>
  <si>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</si>
  <si>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</si>
  <si>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</si>
  <si>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</si>
  <si>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</si>
  <si>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</si>
  <si>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</si>
  <si>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</si>
  <si>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</si>
  <si>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</si>
  <si>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</si>
  <si>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</si>
  <si>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</si>
  <si>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</si>
  <si>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</si>
  <si>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</si>
  <si>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</si>
  <si>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</si>
  <si>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</si>
  <si>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</si>
  <si>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</si>
  <si>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</si>
  <si>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</si>
  <si>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</si>
  <si>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</si>
  <si>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</si>
  <si>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</si>
  <si>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</si>
  <si>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</si>
  <si>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</si>
  <si>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</si>
  <si>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</si>
  <si>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</si>
  <si>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</si>
  <si>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</si>
  <si>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</si>
  <si>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</si>
  <si>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</si>
  <si>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</si>
  <si>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</si>
  <si>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</si>
  <si>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</si>
  <si>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</si>
  <si>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</si>
  <si>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</si>
  <si>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</si>
  <si>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</si>
  <si>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</si>
  <si>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</si>
  <si>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</si>
  <si>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</si>
  <si>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</si>
  <si>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</si>
  <si>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</si>
  <si>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</si>
  <si>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</si>
  <si>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</si>
  <si>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</si>
  <si>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</si>
  <si>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</si>
  <si>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</si>
  <si>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</si>
  <si>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</si>
  <si>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</si>
  <si>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</si>
  <si>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</si>
  <si>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</si>
  <si>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</si>
  <si>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</si>
  <si>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</si>
  <si>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</si>
  <si>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</si>
  <si>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</si>
  <si>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</si>
  <si>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</si>
  <si>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</si>
  <si>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</si>
  <si>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</si>
  <si>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</si>
  <si>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</si>
  <si>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</si>
  <si>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</si>
  <si>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</si>
  <si>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</si>
  <si>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</si>
  <si>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</si>
  <si>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</si>
  <si>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</si>
  <si>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</si>
  <si>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</si>
  <si>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</si>
  <si>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</si>
  <si>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</si>
  <si>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</si>
  <si>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</si>
  <si>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</si>
  <si>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</si>
  <si>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</si>
  <si>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</si>
  <si>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</si>
  <si>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</si>
  <si>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</si>
  <si>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</si>
  <si>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</si>
  <si>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</si>
  <si>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</si>
  <si>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</si>
  <si>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</si>
  <si>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</si>
  <si>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</si>
  <si>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</si>
  <si>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</si>
  <si>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</si>
  <si>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</si>
  <si>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</si>
  <si>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</si>
  <si>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</si>
  <si>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</si>
  <si>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</si>
  <si>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</si>
  <si>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</si>
  <si>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</si>
  <si>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</si>
  <si>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</si>
  <si>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</si>
  <si>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</si>
  <si>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</si>
  <si>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</si>
  <si>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</si>
  <si>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</si>
  <si>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</si>
  <si>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</si>
  <si>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</si>
  <si>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</si>
  <si>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</si>
  <si>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</si>
  <si>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</si>
  <si>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</si>
  <si>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</si>
  <si>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</si>
  <si>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</si>
  <si>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</si>
  <si>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</si>
  <si>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</si>
  <si>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</si>
  <si>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</si>
  <si>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</si>
  <si>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</si>
  <si>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</si>
  <si>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</si>
  <si>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</si>
  <si>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</si>
  <si>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</si>
  <si>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</si>
  <si>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</si>
  <si>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</si>
  <si>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</si>
  <si>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</si>
  <si>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</si>
  <si>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</si>
  <si>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</si>
  <si>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</si>
  <si>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</si>
  <si>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</si>
  <si>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</si>
  <si>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</si>
  <si>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</si>
  <si>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</si>
  <si>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</si>
  <si>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</si>
  <si>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</si>
  <si>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</si>
  <si>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</si>
  <si>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</si>
  <si>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</si>
  <si>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</si>
  <si>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</si>
  <si>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</si>
  <si>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</si>
  <si>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</si>
  <si>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</si>
  <si>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</si>
  <si>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</si>
  <si>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</si>
  <si>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</si>
  <si>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</si>
  <si>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</si>
  <si>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</si>
  <si>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</si>
  <si>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</si>
  <si>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</si>
  <si>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</si>
  <si>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</si>
  <si>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</si>
  <si>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</si>
  <si>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</si>
  <si>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</si>
  <si>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</si>
  <si>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</si>
  <si>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</si>
  <si>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</si>
  <si>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</si>
  <si>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</si>
  <si>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</si>
  <si>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</si>
  <si>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</si>
  <si>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</si>
  <si>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</si>
  <si>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</si>
  <si>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</si>
  <si>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</si>
  <si>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</si>
  <si>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</si>
  <si>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</si>
  <si>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</si>
  <si>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</si>
  <si>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</si>
  <si>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</si>
  <si>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</si>
  <si>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</si>
  <si>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</si>
  <si>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</si>
  <si>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</si>
  <si>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</si>
  <si>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</si>
  <si>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</si>
  <si>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</si>
  <si>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</si>
  <si>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</si>
  <si>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</si>
  <si>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</si>
  <si>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</si>
  <si>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</si>
  <si>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</si>
  <si>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</si>
  <si>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</si>
  <si>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</si>
  <si>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</si>
  <si>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</si>
  <si>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</si>
  <si>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</si>
  <si>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</si>
  <si>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</si>
  <si>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</si>
  <si>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</si>
  <si>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</si>
  <si>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</si>
  <si>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</si>
  <si>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</si>
  <si>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</si>
  <si>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</si>
  <si>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</si>
  <si>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</si>
  <si>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</si>
  <si>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</si>
  <si>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</si>
  <si>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</si>
  <si>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</si>
  <si>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</si>
  <si>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</si>
  <si>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</si>
  <si>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</si>
  <si>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</si>
  <si>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</si>
  <si>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</si>
  <si>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</si>
  <si>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</si>
  <si>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</si>
  <si>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</si>
  <si>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</si>
  <si>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</si>
  <si>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</si>
  <si>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</si>
  <si>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</si>
  <si>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</si>
  <si>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</si>
  <si>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</si>
  <si>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</si>
  <si>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</si>
  <si>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</si>
  <si>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</si>
  <si>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</si>
  <si>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</si>
  <si>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</si>
  <si>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</si>
  <si>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</si>
  <si>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</si>
  <si>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</si>
  <si>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</si>
  <si>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</si>
  <si>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</si>
  <si>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</si>
  <si>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</si>
  <si>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</si>
  <si>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</si>
  <si>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</si>
  <si>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</si>
  <si>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</si>
  <si>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</si>
  <si>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</si>
  <si>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</si>
  <si>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</si>
  <si>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</si>
  <si>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</si>
  <si>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</si>
  <si>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</si>
  <si>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</si>
  <si>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</si>
  <si>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</si>
  <si>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</si>
  <si>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</si>
  <si>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</si>
  <si>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</si>
  <si>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</si>
  <si>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</si>
  <si>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</si>
  <si>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</si>
  <si>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</si>
  <si>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</si>
  <si>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</si>
  <si>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</si>
  <si>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</si>
  <si>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</si>
  <si>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</si>
  <si>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</si>
  <si>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</si>
  <si>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</si>
  <si>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</si>
  <si>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</si>
  <si>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</si>
  <si>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</si>
  <si>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</si>
  <si>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</si>
  <si>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</si>
  <si>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</si>
  <si>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</si>
  <si>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</si>
  <si>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</si>
  <si>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</si>
  <si>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</si>
  <si>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</si>
  <si>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</si>
  <si>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</si>
  <si>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</si>
  <si>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</si>
  <si>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</si>
  <si>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</si>
  <si>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</si>
  <si>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</si>
  <si>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</si>
  <si>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</si>
  <si>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</si>
  <si>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</si>
  <si>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</si>
  <si>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</si>
  <si>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</si>
  <si>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</si>
  <si>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</si>
  <si>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</si>
  <si>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</si>
  <si>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</si>
  <si>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</si>
  <si>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</si>
  <si>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</si>
  <si>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</si>
  <si>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</si>
  <si>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</si>
  <si>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</si>
  <si>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</si>
  <si>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</si>
  <si>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</si>
  <si>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</si>
  <si>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</si>
  <si>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</si>
  <si>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</si>
  <si>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</si>
  <si>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</si>
  <si>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</si>
  <si>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</si>
  <si>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</si>
  <si>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</si>
  <si>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</si>
  <si>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</si>
  <si>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</si>
  <si>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</si>
  <si>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</si>
  <si>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</si>
  <si>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</si>
  <si>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</si>
  <si>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</si>
  <si>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</si>
  <si>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</si>
  <si>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</si>
  <si>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</si>
  <si>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</si>
  <si>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</si>
  <si>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</si>
  <si>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</si>
  <si>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</si>
  <si>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</si>
  <si>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</si>
  <si>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</si>
  <si>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</si>
  <si>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</si>
  <si>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</si>
  <si>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</si>
  <si>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</si>
  <si>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</si>
  <si>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</si>
  <si>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</si>
  <si>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</si>
  <si>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</si>
  <si>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</si>
  <si>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</si>
  <si>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</si>
  <si>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</si>
  <si>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</si>
  <si>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</si>
  <si>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</si>
  <si>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</si>
  <si>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</si>
  <si>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</si>
  <si>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</si>
  <si>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</si>
  <si>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</si>
  <si>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</si>
  <si>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</si>
  <si>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</si>
  <si>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</si>
  <si>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</si>
  <si>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</si>
  <si>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</si>
  <si>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</si>
  <si>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</si>
  <si>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</si>
  <si>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</si>
  <si>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</si>
  <si>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</si>
  <si>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</si>
  <si>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</si>
  <si>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</si>
  <si>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</si>
  <si>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</si>
  <si>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</si>
  <si>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</si>
  <si>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</si>
  <si>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</si>
  <si>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</si>
  <si>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</si>
  <si>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</si>
  <si>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</si>
  <si>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</si>
  <si>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</si>
  <si>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</si>
  <si>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</si>
  <si>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</si>
  <si>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</si>
  <si>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</si>
  <si>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</si>
  <si>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</si>
  <si>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</si>
  <si>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</si>
  <si>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</si>
  <si>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</si>
  <si>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</si>
  <si>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</si>
  <si>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</si>
  <si>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</si>
  <si>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</si>
  <si>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</si>
  <si>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</si>
  <si>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</si>
  <si>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</si>
  <si>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</si>
  <si>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</si>
  <si>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</si>
  <si>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</si>
  <si>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</si>
  <si>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</si>
  <si>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</si>
  <si>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</si>
  <si>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</si>
  <si>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</si>
  <si>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</si>
  <si>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</si>
  <si>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</si>
  <si>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</si>
  <si>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</si>
  <si>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</si>
  <si>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</si>
  <si>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</si>
  <si>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</si>
  <si>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</si>
  <si>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</si>
  <si>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</si>
  <si>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</si>
  <si>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</si>
  <si>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</si>
  <si>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</si>
  <si>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</si>
  <si>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</si>
  <si>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</si>
  <si>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</si>
  <si>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</si>
  <si>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</si>
  <si>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</si>
  <si>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</si>
  <si>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</si>
  <si>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</si>
  <si>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</si>
  <si>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</si>
  <si>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</si>
  <si>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</si>
  <si>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</si>
  <si>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</si>
  <si>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</si>
  <si>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</si>
  <si>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</si>
  <si>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</si>
  <si>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</si>
  <si>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</si>
  <si>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</si>
  <si>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</si>
  <si>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</si>
  <si>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</si>
  <si>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</si>
  <si>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</si>
  <si>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</si>
  <si>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</si>
  <si>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</si>
  <si>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</si>
  <si>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</si>
  <si>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</si>
  <si>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</si>
  <si>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</si>
  <si>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</si>
  <si>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</si>
  <si>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</si>
  <si>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</si>
  <si>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</si>
  <si>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</si>
  <si>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</si>
  <si>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</si>
  <si>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</si>
  <si>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</si>
  <si>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</si>
  <si>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</si>
  <si>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</si>
  <si>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</si>
  <si>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</si>
  <si>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</si>
  <si>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</si>
  <si>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</si>
  <si>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</si>
  <si>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</si>
  <si>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</si>
  <si>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</si>
  <si>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</si>
  <si>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</si>
  <si>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</si>
  <si>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</si>
  <si>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</si>
  <si>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</si>
  <si>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</si>
  <si>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</si>
  <si>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</si>
  <si>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</si>
  <si>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</si>
  <si>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</si>
  <si>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</si>
  <si>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</si>
  <si>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</si>
  <si>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</si>
  <si>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</si>
  <si>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</si>
  <si>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</si>
  <si>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</si>
  <si>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</si>
  <si>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</si>
  <si>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</si>
  <si>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</si>
  <si>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</si>
  <si>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</si>
  <si>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</si>
  <si>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</si>
  <si>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</si>
  <si>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</si>
  <si>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</si>
  <si>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</si>
  <si>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</si>
  <si>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</si>
  <si>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</si>
  <si>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</si>
  <si>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</si>
  <si>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</si>
  <si>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</si>
  <si>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</si>
  <si>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</si>
  <si>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</si>
  <si>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</si>
  <si>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</si>
  <si>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</si>
  <si>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</si>
  <si>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</si>
  <si>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</si>
  <si>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</si>
  <si>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</si>
  <si>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</si>
  <si>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</si>
  <si>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</si>
  <si>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</si>
  <si>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</si>
  <si>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</si>
  <si>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</si>
  <si>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</si>
  <si>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</si>
  <si>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</si>
  <si>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</si>
  <si>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</si>
  <si>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</si>
  <si>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</si>
  <si>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</si>
  <si>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</si>
  <si>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</si>
  <si>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</si>
  <si>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</si>
  <si>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</si>
  <si>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</si>
  <si>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</si>
  <si>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</si>
  <si>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</si>
  <si>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</si>
  <si>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</si>
  <si>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</si>
  <si>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</si>
  <si>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</si>
  <si>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</si>
  <si>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</si>
  <si>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</si>
  <si>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</si>
  <si>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</si>
  <si>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</si>
  <si>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</si>
  <si>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</si>
  <si>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</si>
  <si>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</si>
  <si>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</si>
  <si>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</si>
  <si>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</si>
  <si>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</si>
  <si>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</si>
  <si>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</si>
  <si>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</si>
  <si>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</si>
  <si>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</si>
  <si>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</si>
  <si>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</si>
  <si>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</si>
  <si>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</si>
  <si>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</si>
  <si>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</si>
  <si>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</si>
  <si>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</si>
  <si>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</si>
  <si>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</si>
  <si>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</si>
  <si>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</si>
  <si>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</si>
  <si>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</si>
  <si>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</si>
  <si>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</si>
  <si>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</si>
  <si>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</si>
  <si>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</si>
  <si>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</si>
  <si>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</si>
  <si>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</si>
  <si>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</si>
  <si>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</si>
  <si>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</si>
  <si>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</si>
  <si>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</si>
  <si>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</si>
  <si>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</si>
  <si>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</si>
  <si>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</si>
  <si>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</si>
  <si>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</si>
  <si>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</si>
  <si>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</si>
  <si>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</si>
  <si>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</si>
  <si>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</si>
  <si>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</si>
  <si>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</si>
  <si>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</si>
  <si>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</si>
  <si>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</si>
  <si>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</si>
  <si>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</si>
  <si>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</si>
  <si>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</si>
  <si>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</si>
  <si>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</si>
  <si>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</si>
  <si>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</si>
  <si>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</si>
  <si>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</si>
  <si>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</si>
  <si>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</si>
  <si>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</si>
  <si>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</si>
  <si>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</si>
  <si>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</si>
  <si>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</si>
  <si>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</si>
  <si>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</si>
  <si>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</si>
  <si>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</si>
  <si>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</si>
  <si>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</si>
  <si>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</si>
  <si>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</si>
  <si>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</si>
  <si>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</si>
  <si>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</si>
  <si>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</si>
  <si>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</si>
  <si>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</si>
  <si>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</si>
  <si>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</si>
  <si>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</si>
  <si>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</si>
  <si>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</si>
  <si>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</si>
  <si>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</si>
  <si>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</si>
  <si>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</si>
  <si>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</si>
  <si>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</si>
  <si>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</si>
  <si>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</si>
  <si>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</si>
  <si>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</si>
  <si>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</si>
  <si>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</si>
  <si>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</si>
  <si>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</si>
  <si>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</si>
  <si>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</si>
  <si>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</si>
  <si>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</si>
  <si>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</si>
  <si>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</si>
  <si>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</si>
  <si>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</si>
  <si>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</si>
  <si>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</si>
  <si>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</si>
  <si>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</si>
  <si>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</si>
  <si>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</si>
  <si>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</si>
  <si>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</si>
  <si>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</si>
  <si>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</si>
  <si>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</si>
  <si>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</si>
  <si>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</si>
  <si>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</si>
  <si>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</si>
  <si>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</si>
  <si>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</si>
  <si>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</si>
  <si>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</si>
  <si>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</si>
  <si>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</si>
  <si>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</si>
  <si>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</si>
  <si>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</si>
  <si>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</si>
  <si>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</si>
  <si>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</si>
  <si>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</si>
  <si>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</si>
  <si>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</si>
  <si>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</si>
  <si>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</si>
  <si>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</si>
  <si>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</si>
  <si>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</si>
  <si>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</si>
  <si>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</si>
  <si>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</si>
  <si>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</si>
  <si>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</si>
  <si>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</si>
  <si>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</si>
  <si>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</si>
  <si>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</si>
  <si>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</si>
  <si>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</si>
  <si>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</si>
  <si>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</si>
  <si>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</si>
  <si>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</si>
  <si>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</si>
  <si>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</si>
  <si>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</si>
  <si>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</si>
  <si>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</si>
  <si>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</si>
  <si>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</si>
  <si>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</si>
  <si>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</si>
  <si>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</si>
  <si>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</si>
  <si>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</si>
  <si>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</si>
  <si>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</si>
  <si>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</si>
  <si>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</si>
  <si>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</si>
  <si>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</si>
  <si>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</si>
  <si>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</si>
  <si>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</si>
  <si>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</si>
  <si>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</si>
  <si>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</si>
  <si>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</si>
  <si>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</si>
  <si>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</si>
  <si>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</si>
  <si>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</si>
  <si>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</si>
  <si>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</si>
  <si>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</si>
  <si>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</si>
  <si>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</si>
  <si>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</si>
  <si>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</si>
  <si>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</si>
  <si>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</si>
  <si>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</si>
  <si>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</si>
  <si>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</si>
  <si>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</si>
  <si>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</si>
  <si>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</si>
  <si>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</si>
  <si>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</si>
  <si>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</si>
  <si>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</si>
  <si>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</si>
  <si>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</si>
  <si>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</si>
  <si>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</si>
  <si>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</si>
  <si>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</si>
  <si>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</si>
  <si>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</si>
  <si>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</si>
  <si>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</si>
  <si>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</si>
  <si>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</si>
  <si>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</si>
  <si>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</si>
  <si>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</si>
  <si>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</si>
  <si>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</si>
  <si>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</si>
  <si>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</si>
  <si>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</si>
  <si>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</si>
  <si>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</si>
  <si>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</si>
  <si>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</si>
  <si>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</si>
  <si>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</si>
  <si>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</si>
  <si>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</si>
  <si>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</si>
  <si>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</si>
  <si>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</si>
  <si>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</si>
  <si>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</si>
  <si>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</si>
  <si>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</si>
  <si>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</si>
  <si>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</si>
  <si>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</si>
  <si>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</si>
  <si>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</si>
  <si>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</si>
  <si>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</si>
  <si>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</si>
  <si>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</si>
  <si>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</si>
  <si>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</si>
  <si>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</si>
  <si>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</si>
  <si>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</si>
  <si>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</si>
  <si>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</si>
  <si>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</si>
  <si>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</si>
  <si>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</si>
  <si>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</si>
  <si>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</si>
  <si>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</si>
  <si>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</si>
  <si>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</si>
  <si>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</si>
  <si>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</si>
  <si>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</si>
  <si>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</si>
  <si>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</si>
  <si>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</si>
  <si>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</si>
  <si>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</si>
  <si>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</si>
  <si>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</si>
  <si>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</si>
  <si>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</si>
  <si>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</si>
  <si>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</si>
  <si>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</si>
  <si>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</si>
  <si>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</si>
  <si>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</si>
  <si>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</si>
  <si>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</si>
  <si>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</si>
  <si>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</si>
  <si>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</si>
  <si>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</si>
  <si>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</si>
  <si>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</si>
  <si>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</si>
  <si>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</si>
  <si>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</si>
  <si>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</si>
  <si>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</si>
  <si>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</si>
  <si>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</si>
  <si>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</si>
  <si>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</si>
  <si>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</si>
  <si>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</si>
  <si>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</si>
  <si>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</si>
  <si>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</si>
  <si>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</si>
  <si>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</si>
  <si>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</si>
  <si>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</si>
  <si>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</si>
  <si>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</si>
  <si>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</si>
  <si>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</si>
  <si>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</si>
  <si>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</si>
  <si>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</si>
  <si>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</si>
  <si>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</si>
  <si>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</si>
  <si>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</si>
  <si>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</si>
  <si>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</si>
  <si>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</si>
  <si>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</si>
  <si>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</si>
  <si>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</si>
  <si>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</si>
  <si>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</si>
  <si>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</si>
  <si>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</si>
  <si>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</si>
  <si>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</si>
  <si>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</si>
  <si>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</si>
  <si>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</si>
  <si>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</si>
  <si>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</si>
  <si>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</si>
  <si>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</si>
  <si>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</si>
  <si>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</si>
  <si>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</si>
  <si>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</si>
  <si>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</si>
  <si>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</si>
  <si>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</si>
  <si>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</si>
  <si>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</si>
  <si>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</si>
  <si>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</si>
  <si>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</si>
  <si>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</si>
  <si>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</si>
  <si>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</si>
  <si>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</si>
  <si>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</si>
  <si>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</si>
  <si>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</si>
  <si>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</si>
  <si>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</si>
  <si>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</si>
  <si>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</si>
  <si>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</si>
  <si>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</si>
  <si>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</si>
  <si>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</si>
  <si>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</si>
  <si>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</si>
  <si>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</si>
  <si>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</si>
  <si>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</si>
  <si>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</si>
  <si>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</si>
  <si>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</si>
  <si>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</si>
  <si>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</si>
  <si>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</si>
  <si>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</si>
  <si>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</si>
  <si>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</si>
  <si>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</si>
  <si>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</si>
  <si>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</si>
  <si>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</si>
  <si>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</si>
  <si>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</si>
  <si>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</si>
  <si>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</si>
  <si>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</si>
  <si>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</si>
  <si>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</si>
  <si>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</si>
  <si>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</si>
  <si>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</si>
  <si>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</si>
  <si>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</si>
  <si>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</si>
  <si>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</si>
  <si>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</si>
  <si>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</si>
  <si>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</si>
  <si>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</si>
  <si>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</si>
  <si>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</si>
  <si>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</si>
  <si>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</si>
  <si>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</si>
  <si>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</si>
  <si>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</si>
  <si>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</si>
  <si>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</si>
  <si>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</si>
  <si>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</si>
  <si>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</si>
  <si>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</si>
  <si>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</si>
  <si>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</si>
  <si>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</si>
  <si>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</si>
  <si>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</si>
  <si>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</si>
  <si>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</si>
  <si>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</si>
  <si>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</si>
  <si>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</si>
  <si>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</si>
  <si>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</si>
  <si>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</si>
  <si>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</si>
  <si>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</si>
  <si>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</si>
  <si>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</si>
  <si>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</si>
  <si>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</si>
  <si>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</si>
  <si>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</si>
  <si>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</si>
  <si>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</si>
  <si>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</si>
  <si>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</si>
  <si>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</si>
  <si>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</si>
  <si>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</si>
  <si>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</si>
  <si>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</si>
  <si>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</si>
  <si>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</si>
  <si>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</si>
  <si>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</si>
  <si>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</si>
  <si>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</si>
  <si>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</si>
  <si>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</si>
  <si>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</si>
  <si>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</si>
  <si>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</si>
  <si>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</si>
  <si>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</si>
  <si>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</si>
  <si>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</si>
  <si>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</si>
  <si>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</si>
  <si>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</si>
  <si>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</si>
  <si>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</si>
  <si>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</si>
  <si>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</si>
  <si>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</si>
  <si>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</si>
  <si>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</si>
  <si>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</si>
  <si>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</si>
  <si>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</si>
  <si>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</si>
  <si>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</si>
  <si>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</si>
  <si>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</si>
  <si>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</si>
  <si>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</si>
  <si>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</si>
  <si>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</si>
  <si>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</si>
  <si>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</si>
  <si>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</si>
  <si>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</si>
  <si>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</si>
  <si>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</si>
  <si>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</si>
  <si>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</si>
  <si>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</si>
  <si>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</si>
  <si>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</si>
  <si>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</si>
  <si>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</si>
  <si>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</si>
  <si>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</si>
  <si>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</si>
  <si>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</si>
  <si>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</si>
  <si>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</si>
  <si>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</si>
  <si>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</si>
  <si>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</si>
  <si>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</si>
  <si>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</si>
  <si>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</si>
  <si>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</si>
  <si>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</si>
  <si>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</si>
  <si>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</si>
  <si>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</si>
  <si>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</si>
  <si>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</si>
  <si>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</si>
  <si>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</si>
  <si>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</si>
  <si>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</si>
  <si>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</si>
  <si>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</si>
  <si>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</si>
  <si>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</si>
  <si>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</si>
  <si>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</si>
  <si>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</si>
  <si>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</si>
  <si>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</si>
  <si>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</si>
  <si>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</si>
  <si>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</si>
  <si>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</si>
  <si>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</si>
  <si>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</si>
  <si>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</si>
  <si>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</si>
  <si>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</si>
  <si>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</si>
  <si>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</si>
  <si>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</si>
  <si>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</si>
  <si>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</si>
  <si>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</si>
  <si>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</si>
  <si>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</si>
  <si>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</si>
  <si>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</si>
  <si>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</si>
  <si>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</si>
  <si>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</si>
  <si>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</si>
  <si>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</si>
  <si>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</si>
  <si>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</si>
  <si>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</si>
  <si>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</si>
  <si>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</si>
  <si>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</si>
  <si>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</si>
  <si>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</si>
  <si>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</si>
  <si>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</si>
  <si>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</si>
  <si>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</si>
  <si>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</si>
  <si>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</si>
  <si>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</si>
  <si>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</si>
  <si>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</si>
  <si>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</si>
  <si>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</si>
  <si>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</si>
  <si>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</si>
  <si>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</si>
  <si>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</si>
  <si>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</si>
  <si>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</si>
  <si>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</si>
  <si>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</si>
  <si>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</si>
  <si>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</si>
  <si>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</si>
  <si>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</si>
  <si>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</si>
  <si>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</si>
  <si>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</si>
  <si>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</si>
  <si>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</si>
  <si>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</si>
  <si>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</si>
  <si>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</si>
  <si>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</si>
  <si>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</si>
  <si>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</si>
  <si>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</si>
  <si>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</si>
  <si>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</si>
  <si>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</si>
  <si>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</si>
  <si>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</si>
  <si>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</si>
  <si>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</si>
  <si>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</si>
  <si>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</si>
  <si>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</si>
  <si>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</si>
  <si>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</si>
  <si>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</si>
  <si>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</si>
  <si>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</si>
  <si>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</si>
  <si>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</si>
  <si>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</si>
  <si>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</si>
  <si>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</si>
  <si>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</si>
  <si>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</si>
  <si>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</si>
  <si>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</si>
  <si>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</si>
  <si>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</si>
  <si>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</si>
  <si>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</si>
  <si>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</si>
  <si>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</si>
  <si>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</si>
  <si>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</si>
  <si>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</si>
  <si>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</si>
  <si>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</si>
  <si>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</si>
  <si>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</si>
  <si>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</si>
  <si>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</si>
  <si>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</si>
  <si>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</si>
  <si>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</si>
  <si>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</si>
  <si>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</si>
  <si>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</si>
  <si>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</si>
  <si>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</si>
  <si>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</si>
  <si>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</si>
  <si>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</si>
  <si>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</si>
  <si>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</si>
  <si>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</si>
  <si>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</si>
  <si>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</si>
  <si>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</si>
  <si>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</si>
  <si>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</si>
  <si>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</si>
  <si>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</si>
  <si>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</si>
  <si>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</si>
  <si>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</si>
  <si>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</si>
  <si>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</si>
  <si>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</si>
  <si>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</si>
  <si>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</si>
  <si>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</si>
  <si>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</si>
  <si>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</si>
  <si>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</si>
  <si>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</si>
  <si>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</si>
  <si>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</si>
  <si>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</si>
  <si>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</si>
  <si>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</si>
  <si>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</si>
  <si>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</si>
  <si>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</si>
  <si>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</si>
  <si>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</si>
  <si>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</si>
  <si>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</si>
  <si>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</si>
  <si>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</si>
  <si>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</si>
  <si>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</si>
  <si>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</si>
  <si>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</si>
  <si>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</si>
  <si>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</si>
  <si>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</si>
  <si>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</si>
  <si>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</si>
  <si>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</si>
  <si>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</si>
  <si>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</si>
  <si>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</si>
  <si>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</si>
  <si>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</si>
  <si>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</si>
  <si>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</si>
  <si>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</si>
  <si>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</si>
  <si>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</si>
  <si>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</si>
  <si>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</si>
  <si>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</si>
  <si>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</si>
  <si>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</si>
  <si>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</si>
  <si>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</si>
  <si>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</si>
  <si>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</si>
  <si>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</si>
  <si>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</si>
  <si>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</si>
  <si>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</si>
  <si>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</si>
  <si>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</si>
  <si>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</si>
  <si>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</si>
  <si>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</si>
  <si>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</si>
  <si>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</si>
  <si>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</si>
  <si>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</si>
  <si>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</si>
  <si>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</si>
  <si>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</si>
  <si>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</si>
  <si>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</si>
  <si>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</si>
  <si>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</si>
  <si>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</si>
  <si>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</si>
  <si>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</si>
  <si>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</si>
  <si>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</si>
  <si>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</si>
  <si>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</si>
  <si>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</si>
  <si>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</si>
  <si>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</si>
  <si>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</si>
  <si>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</si>
  <si>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</si>
  <si>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</si>
  <si>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</si>
  <si>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</si>
  <si>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</si>
  <si>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</si>
  <si>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</si>
  <si>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</si>
  <si>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</si>
  <si>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</si>
  <si>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</si>
  <si>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</si>
  <si>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</si>
  <si>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</si>
  <si>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</si>
  <si>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</si>
  <si>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</si>
  <si>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</si>
  <si>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</si>
  <si>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</si>
  <si>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</si>
  <si>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</si>
  <si>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</si>
  <si>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</si>
  <si>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</si>
  <si>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</si>
  <si>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</si>
  <si>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</si>
  <si>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</si>
  <si>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</si>
  <si>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</si>
  <si>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</si>
  <si>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</si>
  <si>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</si>
  <si>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</si>
  <si>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</si>
  <si>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</si>
  <si>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</si>
  <si>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</si>
  <si>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</si>
  <si>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</si>
  <si>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</si>
  <si>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</si>
  <si>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</si>
  <si>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</si>
  <si>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</si>
  <si>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</si>
  <si>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</si>
  <si>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</si>
  <si>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</si>
  <si>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</si>
  <si>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</si>
  <si>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</si>
  <si>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</si>
  <si>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</si>
  <si>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</si>
  <si>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</si>
  <si>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</si>
  <si>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</si>
  <si>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</si>
  <si>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</si>
  <si>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</si>
  <si>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</si>
  <si>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</si>
  <si>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</si>
  <si>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</si>
  <si>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</si>
  <si>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</si>
  <si>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</si>
  <si>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</si>
  <si>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</si>
  <si>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</si>
  <si>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</si>
  <si>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</si>
  <si>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</si>
  <si>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</si>
  <si>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</si>
  <si>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</si>
  <si>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</si>
  <si>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</si>
  <si>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</si>
  <si>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</si>
  <si>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</si>
  <si>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</si>
  <si>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</si>
  <si>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</si>
  <si>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</si>
  <si>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</si>
  <si>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</si>
  <si>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</si>
  <si>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</si>
  <si>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</si>
  <si>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</si>
  <si>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</si>
  <si>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</si>
  <si>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</si>
  <si>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</si>
  <si>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</si>
  <si>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</si>
  <si>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</si>
  <si>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</si>
  <si>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</si>
  <si>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</si>
  <si>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</si>
  <si>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</si>
  <si>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</si>
  <si>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</si>
  <si>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</si>
  <si>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</si>
  <si>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</si>
  <si>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</si>
  <si>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</si>
  <si>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</si>
  <si>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</si>
  <si>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</si>
  <si>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</si>
  <si>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</si>
  <si>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</si>
  <si>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</si>
  <si>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</si>
  <si>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</si>
  <si>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</si>
  <si>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</si>
  <si>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</si>
  <si>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</si>
  <si>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</si>
  <si>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</si>
  <si>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</si>
  <si>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</si>
  <si>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</si>
  <si>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</si>
  <si>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</si>
  <si>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</si>
  <si>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</si>
  <si>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</si>
  <si>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</si>
  <si>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</si>
  <si>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</si>
  <si>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</si>
  <si>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</si>
  <si>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</si>
  <si>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</si>
  <si>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</si>
  <si>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</si>
  <si>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</si>
  <si>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</si>
  <si>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</si>
  <si>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</si>
  <si>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</si>
  <si>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</si>
  <si>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</si>
  <si>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</si>
  <si>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</si>
  <si>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</si>
  <si>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</si>
  <si>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</si>
  <si>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</si>
  <si>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</si>
  <si>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</si>
  <si>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</si>
  <si>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</si>
  <si>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</si>
  <si>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</si>
  <si>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</si>
  <si>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</si>
  <si>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</si>
  <si>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</si>
  <si>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</si>
  <si>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</si>
  <si>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</si>
  <si>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</si>
  <si>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</si>
  <si>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</si>
  <si>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</si>
  <si>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</si>
  <si>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</si>
  <si>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</si>
  <si>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</si>
  <si>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</si>
  <si>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</si>
  <si>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</si>
  <si>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</si>
  <si>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</si>
  <si>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</si>
  <si>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</si>
  <si>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</si>
  <si>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</si>
  <si>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</si>
  <si>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</si>
  <si>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</si>
  <si>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</si>
  <si>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</si>
  <si>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</si>
  <si>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</si>
  <si>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</si>
  <si>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</si>
  <si>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</si>
  <si>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</si>
  <si>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</si>
  <si>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</si>
  <si>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</si>
  <si>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</si>
  <si>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</si>
  <si>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</si>
  <si>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</si>
  <si>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</si>
  <si>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</si>
  <si>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</si>
  <si>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</si>
  <si>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</si>
  <si>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</si>
  <si>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</si>
  <si>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</si>
  <si>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</si>
  <si>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</si>
  <si>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</si>
  <si>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</si>
  <si>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</si>
  <si>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</si>
  <si>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</si>
  <si>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</si>
  <si>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</si>
  <si>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</si>
  <si>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</si>
  <si>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</si>
  <si>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</si>
  <si>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</si>
  <si>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</si>
  <si>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</si>
  <si>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</si>
  <si>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</si>
  <si>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</si>
  <si>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</si>
  <si>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</si>
  <si>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</si>
  <si>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</si>
  <si>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</si>
  <si>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</si>
  <si>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</si>
  <si>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</si>
  <si>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</si>
  <si>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</si>
  <si>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</si>
  <si>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</si>
  <si>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</si>
  <si>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</si>
  <si>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</si>
  <si>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</si>
  <si>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</si>
  <si>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</si>
  <si>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</si>
  <si>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</si>
  <si>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</si>
  <si>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</si>
  <si>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</si>
  <si>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</si>
  <si>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</si>
  <si>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</si>
  <si>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</si>
  <si>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</si>
  <si>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</si>
  <si>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</si>
  <si>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</si>
  <si>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</si>
  <si>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</si>
  <si>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</si>
  <si>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</si>
  <si>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</si>
  <si>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</si>
  <si>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</si>
  <si>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</si>
  <si>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</si>
  <si>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</si>
  <si>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</si>
  <si>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</si>
  <si>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</si>
  <si>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</si>
  <si>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</si>
  <si>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</si>
  <si>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</si>
  <si>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</si>
  <si>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</si>
  <si>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</si>
  <si>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</si>
  <si>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</si>
  <si>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</si>
  <si>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</si>
  <si>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</si>
  <si>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</si>
  <si>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</si>
  <si>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</si>
  <si>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</si>
  <si>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</si>
  <si>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</si>
  <si>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</si>
  <si>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</si>
  <si>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</si>
  <si>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</si>
  <si>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</si>
  <si>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</si>
  <si>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</si>
  <si>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</si>
  <si>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</si>
  <si>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</si>
  <si>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</si>
  <si>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</si>
  <si>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</si>
  <si>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</si>
  <si>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</si>
  <si>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</si>
  <si>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</si>
  <si>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</si>
  <si>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</si>
  <si>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</si>
  <si>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</si>
  <si>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</si>
  <si>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</si>
  <si>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</si>
  <si>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</si>
  <si>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</si>
  <si>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</si>
  <si>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</si>
  <si>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</si>
  <si>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</si>
  <si>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</si>
  <si>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</si>
  <si>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</si>
  <si>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</si>
  <si>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</si>
  <si>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</si>
  <si>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</si>
  <si>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</si>
  <si>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</si>
  <si>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</si>
  <si>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</si>
  <si>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</si>
  <si>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</si>
  <si>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</si>
  <si>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</si>
  <si>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</si>
  <si>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</si>
  <si>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</si>
  <si>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</si>
  <si>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</si>
  <si>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</si>
  <si>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</si>
  <si>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</si>
  <si>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</si>
  <si>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</si>
  <si>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</si>
  <si>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</si>
  <si>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</si>
  <si>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</si>
  <si>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</si>
  <si>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</si>
  <si>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</si>
  <si>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</si>
  <si>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</si>
  <si>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</si>
  <si>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</si>
  <si>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</si>
  <si>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</si>
  <si>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</si>
  <si>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</si>
  <si>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</si>
  <si>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</si>
  <si>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</si>
  <si>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</si>
  <si>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</si>
  <si>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</si>
  <si>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</si>
  <si>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</si>
  <si>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</si>
  <si>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</si>
  <si>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</si>
  <si>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</si>
  <si>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</si>
  <si>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</si>
  <si>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</si>
  <si>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</si>
  <si>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</si>
  <si>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</si>
  <si>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</si>
  <si>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</si>
  <si>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</si>
  <si>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</si>
  <si>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</si>
  <si>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</si>
  <si>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</si>
  <si>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</si>
  <si>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</si>
  <si>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</si>
  <si>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</si>
  <si>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</si>
  <si>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</si>
  <si>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</si>
  <si>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</si>
  <si>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</si>
  <si>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</si>
  <si>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</si>
  <si>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</si>
  <si>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</si>
  <si>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</si>
  <si>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</si>
  <si>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</si>
  <si>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</si>
  <si>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</si>
  <si>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</si>
  <si>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</si>
  <si>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</si>
  <si>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</si>
  <si>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</si>
  <si>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</si>
  <si>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</si>
  <si>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</si>
  <si>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</si>
  <si>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</si>
  <si>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</si>
  <si>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</si>
  <si>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</si>
  <si>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</si>
  <si>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</si>
  <si>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</si>
  <si>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</si>
  <si>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</si>
  <si>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</si>
  <si>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</si>
  <si>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</si>
  <si>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</si>
  <si>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</si>
  <si>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</si>
  <si>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</si>
  <si>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</si>
  <si>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</si>
  <si>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</si>
  <si>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</si>
  <si>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</si>
  <si>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</si>
  <si>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</si>
  <si>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</si>
  <si>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</si>
  <si>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</si>
  <si>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</si>
  <si>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</si>
  <si>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</si>
  <si>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</si>
  <si>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</si>
  <si>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</si>
  <si>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</si>
  <si>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</si>
  <si>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</si>
  <si>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</si>
  <si>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</si>
  <si>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</si>
  <si>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</si>
  <si>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</si>
  <si>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</si>
  <si>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</si>
  <si>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</si>
  <si>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</si>
  <si>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</si>
  <si>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</si>
  <si>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</si>
  <si>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</si>
  <si>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</si>
  <si>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</si>
  <si>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</si>
  <si>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</si>
  <si>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</si>
  <si>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</si>
  <si>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</si>
  <si>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</si>
  <si>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</si>
  <si>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</si>
  <si>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</si>
  <si>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</si>
  <si>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</si>
  <si>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</si>
  <si>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</si>
  <si>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</si>
  <si>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</si>
  <si>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</si>
  <si>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</si>
  <si>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</si>
  <si>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</si>
  <si>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</si>
  <si>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</si>
  <si>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</si>
  <si>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</si>
  <si>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</si>
  <si>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</si>
  <si>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</si>
  <si>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</si>
  <si>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</si>
  <si>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</si>
  <si>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</si>
  <si>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</si>
  <si>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</si>
  <si>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</si>
  <si>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</si>
  <si>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</si>
  <si>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</si>
  <si>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</si>
  <si>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</si>
  <si>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</si>
  <si>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</si>
  <si>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</si>
  <si>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</si>
  <si>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</si>
  <si>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</si>
  <si>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</si>
  <si>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</si>
  <si>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</si>
  <si>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</si>
  <si>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</si>
  <si>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</si>
  <si>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</si>
  <si>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</si>
  <si>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</si>
  <si>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</si>
  <si>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</si>
  <si>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</si>
  <si>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</si>
  <si>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</si>
  <si>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</si>
  <si>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</si>
  <si>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</si>
  <si>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</si>
  <si>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</si>
  <si>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</si>
  <si>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</si>
  <si>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</si>
  <si>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</si>
  <si>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</si>
  <si>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</si>
  <si>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</si>
  <si>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</si>
  <si>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</si>
  <si>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</si>
  <si>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</si>
  <si>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</si>
  <si>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</si>
  <si>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</si>
  <si>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</si>
  <si>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</si>
  <si>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</si>
  <si>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</si>
  <si>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</si>
  <si>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</si>
  <si>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</si>
  <si>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</si>
  <si>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</si>
  <si>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</si>
  <si>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</si>
  <si>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</si>
  <si>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</si>
  <si>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</si>
  <si>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</si>
  <si>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</si>
  <si>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</si>
  <si>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</si>
  <si>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</si>
  <si>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</si>
  <si>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</si>
  <si>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</si>
  <si>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</si>
  <si>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</si>
  <si>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</si>
  <si>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</si>
  <si>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</si>
  <si>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</si>
  <si>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</si>
  <si>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</si>
  <si>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</si>
  <si>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</si>
  <si>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</si>
  <si>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</si>
  <si>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</si>
  <si>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</si>
  <si>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</si>
  <si>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</si>
  <si>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</si>
  <si>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</si>
  <si>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</si>
  <si>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</si>
  <si>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</si>
  <si>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</si>
  <si>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</si>
  <si>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</si>
  <si>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</si>
  <si>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</si>
  <si>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</si>
  <si>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</si>
  <si>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</si>
  <si>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</si>
  <si>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</si>
  <si>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</si>
  <si>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</si>
  <si>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</si>
  <si>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</si>
  <si>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</si>
  <si>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</si>
  <si>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</si>
  <si>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</si>
  <si>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</si>
  <si>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</si>
  <si>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</si>
  <si>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</si>
  <si>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</si>
  <si>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</si>
  <si>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</si>
  <si>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</si>
  <si>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</si>
  <si>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</si>
  <si>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</si>
  <si>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</si>
  <si>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</si>
  <si>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</si>
  <si>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</si>
  <si>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</si>
  <si>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</si>
  <si>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</si>
  <si>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</si>
  <si>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</si>
  <si>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</si>
  <si>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</si>
  <si>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</si>
  <si>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</si>
  <si>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</si>
  <si>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</si>
  <si>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</si>
  <si>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</si>
  <si>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</si>
  <si>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</si>
  <si>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</si>
  <si>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</si>
  <si>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</si>
  <si>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</si>
  <si>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</si>
  <si>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</si>
  <si>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</si>
  <si>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</si>
  <si>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</si>
  <si>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</si>
  <si>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</si>
  <si>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</si>
  <si>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</si>
  <si>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</si>
  <si>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</si>
  <si>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</si>
  <si>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</si>
  <si>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</si>
  <si>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</si>
  <si>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</si>
  <si>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</si>
  <si>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</si>
  <si>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</si>
  <si>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</si>
  <si>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</si>
  <si>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</si>
  <si>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</si>
  <si>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</si>
  <si>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</si>
  <si>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</si>
  <si>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</si>
  <si>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</si>
  <si>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</si>
  <si>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</si>
  <si>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</si>
  <si>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</si>
  <si>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</si>
  <si>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</si>
  <si>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</si>
  <si>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</si>
  <si>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</si>
  <si>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</si>
  <si>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</si>
  <si>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</si>
  <si>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</si>
  <si>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</si>
  <si>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</si>
  <si>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</si>
  <si>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</si>
  <si>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</si>
  <si>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</si>
  <si>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</si>
  <si>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</si>
  <si>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</si>
  <si>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</si>
  <si>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</si>
  <si>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</si>
  <si>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</si>
  <si>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</si>
  <si>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</si>
  <si>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</si>
  <si>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</si>
  <si>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</si>
  <si>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</si>
  <si>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</si>
  <si>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</si>
  <si>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</si>
  <si>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</si>
  <si>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</si>
  <si>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</si>
  <si>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</si>
  <si>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</si>
  <si>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</si>
  <si>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</si>
  <si>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</si>
  <si>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</si>
  <si>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</si>
  <si>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</si>
  <si>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</si>
  <si>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</si>
  <si>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</si>
  <si>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</si>
  <si>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</si>
  <si>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</si>
  <si>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</si>
  <si>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</si>
  <si>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</si>
  <si>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</si>
  <si>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</si>
  <si>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</si>
  <si>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</si>
  <si>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</si>
  <si>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</si>
  <si>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</si>
  <si>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</si>
  <si>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</si>
  <si>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</si>
  <si>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</si>
  <si>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</si>
  <si>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</si>
  <si>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</si>
  <si>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</si>
  <si>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</si>
  <si>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</si>
  <si>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</si>
  <si>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</si>
  <si>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</si>
  <si>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</si>
  <si>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</si>
  <si>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</si>
  <si>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</si>
  <si>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</si>
  <si>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</si>
  <si>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</si>
  <si>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</si>
  <si>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</si>
  <si>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</si>
  <si>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</si>
  <si>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</si>
  <si>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</si>
  <si>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</si>
  <si>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</si>
  <si>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</si>
  <si>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</si>
  <si>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</si>
  <si>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</si>
  <si>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</si>
  <si>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</si>
  <si>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</si>
  <si>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</si>
  <si>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</si>
  <si>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</si>
  <si>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</si>
  <si>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</si>
  <si>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</si>
  <si>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</si>
  <si>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</si>
  <si>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</si>
  <si>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</si>
  <si>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</si>
  <si>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</si>
  <si>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</si>
  <si>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</si>
  <si>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</si>
  <si>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</si>
  <si>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</si>
  <si>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</si>
  <si>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</si>
  <si>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</si>
  <si>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</si>
  <si>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</si>
  <si>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</si>
  <si>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</si>
  <si>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</si>
  <si>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</si>
  <si>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</si>
  <si>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</si>
  <si>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</si>
  <si>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</si>
  <si>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</si>
  <si>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</si>
  <si>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</si>
  <si>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</si>
  <si>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</si>
  <si>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</si>
  <si>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</si>
  <si>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</si>
  <si>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</si>
  <si>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</si>
  <si>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</si>
  <si>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</si>
  <si>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</si>
  <si>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</si>
  <si>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</si>
  <si>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</si>
  <si>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</si>
  <si>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</si>
  <si>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</si>
  <si>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</si>
  <si>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</si>
  <si>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</si>
  <si>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</si>
  <si>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</si>
  <si>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</si>
  <si>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</si>
  <si>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</si>
  <si>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</si>
  <si>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</si>
  <si>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</si>
  <si>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</si>
  <si>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</si>
  <si>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</si>
  <si>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</si>
  <si>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</si>
  <si>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</si>
  <si>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</si>
  <si>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</si>
  <si>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</si>
  <si>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</si>
  <si>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</si>
  <si>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</si>
  <si>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</si>
  <si>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</si>
  <si>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</si>
  <si>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</si>
  <si>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</si>
  <si>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</si>
  <si>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</si>
  <si>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</si>
  <si>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</si>
  <si>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</si>
  <si>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</si>
  <si>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</si>
  <si>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</si>
  <si>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</si>
  <si>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</si>
  <si>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</si>
  <si>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</si>
  <si>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</si>
  <si>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</si>
  <si>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</si>
  <si>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</si>
  <si>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</si>
  <si>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</si>
  <si>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</si>
  <si>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</si>
  <si>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</si>
  <si>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</si>
  <si>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</si>
  <si>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</si>
  <si>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</si>
  <si>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</si>
  <si>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</si>
  <si>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</si>
  <si>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</si>
  <si>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</si>
  <si>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</si>
  <si>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</si>
  <si>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</si>
  <si>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</si>
  <si>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</si>
  <si>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</si>
  <si>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</si>
  <si>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</si>
  <si>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</si>
  <si>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</si>
  <si>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</si>
  <si>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</si>
  <si>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</si>
  <si>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</si>
  <si>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</si>
  <si>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</si>
  <si>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</si>
  <si>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</si>
  <si>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</si>
  <si>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</si>
  <si>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</si>
  <si>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</si>
  <si>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</si>
  <si>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</si>
  <si>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</si>
  <si>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</si>
  <si>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</si>
  <si>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</si>
  <si>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</si>
  <si>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</si>
  <si>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</si>
  <si>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</si>
  <si>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</si>
  <si>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</si>
  <si>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</si>
  <si>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</si>
  <si>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</si>
  <si>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</si>
  <si>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</si>
  <si>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</si>
  <si>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</si>
  <si>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</si>
  <si>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</si>
  <si>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</si>
  <si>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</si>
  <si>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</si>
  <si>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</si>
  <si>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</si>
  <si>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</si>
  <si>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</si>
  <si>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</si>
  <si>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</si>
  <si>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</si>
  <si>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</si>
  <si>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</si>
  <si>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</si>
  <si>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</si>
  <si>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</si>
  <si>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</si>
  <si>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</si>
  <si>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</si>
  <si>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</si>
  <si>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</si>
  <si>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</si>
  <si>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</si>
  <si>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</si>
  <si>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</si>
  <si>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</si>
  <si>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</si>
  <si>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</si>
  <si>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</si>
  <si>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</si>
  <si>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</si>
  <si>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</si>
  <si>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</si>
  <si>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</si>
  <si>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</si>
  <si>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</si>
  <si>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</si>
  <si>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</si>
  <si>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</si>
  <si>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</si>
  <si>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</si>
  <si>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</si>
  <si>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</si>
  <si>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</si>
  <si>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</si>
  <si>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</si>
  <si>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</si>
  <si>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</si>
  <si>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</si>
  <si>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</si>
  <si>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</si>
  <si>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</si>
  <si>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</si>
  <si>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</si>
  <si>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</si>
  <si>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</si>
  <si>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</si>
  <si>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</si>
  <si>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</si>
  <si>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</si>
  <si>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</si>
  <si>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</si>
  <si>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</si>
  <si>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</si>
  <si>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</si>
  <si>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</si>
  <si>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</si>
  <si>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</si>
  <si>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</si>
  <si>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</si>
  <si>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</si>
  <si>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</si>
  <si>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</si>
  <si>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</si>
  <si>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</si>
  <si>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</si>
  <si>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</si>
  <si>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</si>
  <si>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</si>
  <si>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</si>
  <si>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</si>
  <si>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</si>
  <si>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</si>
  <si>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</si>
  <si>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</si>
  <si>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</si>
  <si>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</si>
  <si>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</si>
  <si>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</si>
  <si>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</si>
  <si>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</si>
  <si>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</si>
  <si>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</si>
  <si>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</si>
  <si>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</si>
  <si>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</si>
  <si>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</si>
  <si>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</si>
  <si>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</si>
  <si>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</si>
  <si>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</si>
  <si>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</si>
  <si>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</si>
  <si>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</si>
  <si>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</si>
  <si>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</si>
  <si>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</si>
  <si>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</si>
  <si>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</si>
  <si>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</si>
  <si>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</si>
  <si>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</si>
  <si>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</si>
  <si>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</si>
  <si>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</si>
  <si>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</si>
  <si>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</si>
  <si>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</si>
  <si>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</si>
  <si>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</si>
  <si>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</si>
  <si>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</si>
  <si>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</si>
  <si>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</si>
  <si>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</si>
  <si>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</si>
  <si>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</si>
  <si>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</si>
  <si>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</si>
  <si>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</si>
  <si>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</si>
  <si>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</si>
  <si>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</si>
  <si>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</si>
  <si>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</si>
  <si>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</si>
  <si>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</si>
  <si>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</si>
  <si>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</si>
  <si>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</si>
  <si>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</si>
  <si>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</si>
  <si>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</si>
  <si>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</si>
  <si>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</si>
  <si>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</si>
  <si>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</si>
  <si>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</si>
  <si>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</si>
  <si>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</si>
  <si>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</si>
  <si>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</si>
  <si>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</si>
  <si>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</si>
  <si>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</si>
  <si>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</si>
  <si>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</si>
  <si>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</si>
  <si>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</si>
  <si>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</si>
  <si>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</si>
  <si>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</si>
  <si>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</si>
  <si>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</si>
  <si>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</si>
  <si>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</si>
  <si>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</si>
  <si>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</si>
  <si>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</si>
  <si>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</si>
  <si>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</si>
  <si>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</si>
  <si>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</si>
  <si>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</si>
  <si>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</si>
  <si>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</si>
  <si>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</si>
  <si>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</si>
  <si>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</si>
  <si>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</si>
  <si>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</si>
  <si>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</si>
  <si>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</si>
  <si>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</si>
  <si>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</si>
  <si>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</si>
  <si>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</si>
  <si>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</si>
  <si>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</si>
  <si>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</si>
  <si>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</si>
  <si>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</si>
  <si>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</si>
  <si>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</si>
  <si>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</si>
  <si>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</si>
  <si>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</si>
  <si>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</si>
  <si>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</si>
  <si>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</si>
  <si>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</si>
  <si>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</si>
  <si>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</si>
  <si>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</si>
  <si>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</si>
  <si>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</si>
  <si>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</si>
  <si>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</si>
  <si>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</si>
  <si>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</si>
  <si>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</si>
  <si>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</si>
  <si>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</si>
  <si>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</si>
  <si>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</si>
  <si>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</si>
  <si>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</si>
  <si>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</si>
  <si>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</si>
  <si>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</si>
  <si>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</si>
  <si>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</si>
  <si>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</si>
  <si>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</si>
  <si>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</si>
  <si>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</si>
  <si>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</si>
  <si>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</si>
  <si>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</si>
  <si>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</si>
  <si>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</si>
  <si>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</si>
  <si>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</si>
  <si>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</si>
  <si>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</si>
  <si>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</si>
  <si>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</si>
  <si>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</si>
  <si>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</si>
  <si>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</si>
  <si>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</si>
  <si>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</si>
  <si>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</si>
  <si>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</si>
  <si>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</si>
  <si>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</si>
  <si>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</si>
  <si>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</si>
  <si>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</si>
  <si>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</si>
  <si>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</si>
  <si>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</si>
  <si>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</si>
  <si>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</si>
  <si>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</si>
  <si>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</si>
  <si>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</si>
  <si>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</si>
  <si>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</si>
  <si>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</si>
  <si>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</si>
  <si>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</si>
  <si>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</si>
  <si>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</si>
  <si>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</si>
  <si>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</si>
  <si>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</si>
  <si>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</si>
  <si>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</si>
  <si>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</si>
  <si>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</si>
  <si>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</si>
  <si>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</si>
  <si>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</si>
  <si>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</si>
  <si>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</si>
  <si>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</si>
  <si>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</si>
  <si>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</si>
  <si>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</si>
  <si>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</si>
  <si>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</si>
  <si>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</si>
  <si>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</si>
  <si>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</si>
  <si>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</si>
  <si>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</si>
  <si>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</si>
  <si>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</si>
  <si>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</si>
  <si>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</si>
  <si>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</si>
  <si>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</si>
  <si>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</si>
  <si>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</si>
  <si>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</si>
  <si>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</si>
  <si>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</si>
  <si>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</si>
  <si>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</si>
  <si>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</si>
  <si>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</si>
  <si>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</si>
  <si>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</si>
  <si>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</si>
  <si>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</si>
  <si>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</si>
  <si>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</si>
  <si>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</si>
  <si>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</si>
  <si>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</si>
  <si>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</si>
  <si>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</si>
  <si>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</si>
  <si>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</si>
  <si>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</si>
  <si>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</si>
  <si>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</si>
  <si>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</si>
  <si>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</si>
  <si>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</si>
  <si>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</si>
  <si>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</si>
  <si>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</si>
  <si>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</si>
  <si>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</si>
  <si>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</si>
  <si>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</si>
  <si>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</si>
  <si>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</si>
  <si>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</si>
  <si>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</si>
  <si>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</si>
  <si>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</si>
  <si>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</si>
  <si>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</si>
  <si>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</si>
  <si>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</si>
  <si>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</si>
  <si>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</si>
  <si>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</si>
  <si>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</si>
  <si>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</si>
  <si>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</si>
  <si>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</si>
  <si>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</si>
  <si>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</si>
  <si>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</si>
  <si>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</si>
  <si>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</si>
  <si>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</si>
  <si>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</si>
  <si>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</si>
  <si>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</si>
  <si>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</si>
  <si>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</si>
  <si>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</si>
  <si>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</si>
  <si>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</si>
  <si>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</si>
  <si>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</si>
  <si>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</si>
  <si>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</si>
  <si>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</si>
  <si>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</si>
  <si>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</si>
  <si>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</si>
  <si>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</si>
  <si>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</si>
  <si>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</si>
  <si>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</si>
  <si>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</si>
  <si>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</si>
  <si>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</si>
  <si>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</si>
  <si>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</si>
  <si>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</si>
  <si>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</si>
  <si>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</si>
  <si>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</si>
  <si>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</si>
  <si>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</si>
  <si>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</si>
  <si>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</si>
  <si>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</si>
  <si>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</si>
  <si>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</si>
  <si>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</si>
  <si>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</si>
  <si>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</si>
  <si>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</si>
  <si>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</si>
  <si>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</si>
  <si>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</si>
  <si>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</si>
  <si>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</si>
  <si>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</si>
  <si>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</si>
  <si>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</si>
  <si>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</si>
  <si>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</si>
  <si>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</si>
  <si>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</si>
  <si>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</si>
  <si>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</si>
  <si>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</si>
  <si>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</si>
  <si>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</si>
  <si>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</si>
  <si>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</si>
  <si>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</si>
  <si>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</si>
  <si>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</si>
  <si>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</si>
  <si>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</si>
  <si>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</si>
  <si>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</si>
  <si>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</si>
  <si>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</si>
  <si>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</si>
  <si>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</si>
  <si>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</si>
  <si>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</si>
  <si>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</si>
  <si>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</si>
  <si>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</si>
  <si>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</si>
  <si>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</si>
  <si>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</si>
  <si>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</si>
  <si>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</si>
  <si>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</si>
  <si>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</si>
  <si>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</si>
  <si>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</si>
  <si>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</si>
  <si>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</si>
  <si>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</si>
  <si>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</si>
  <si>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</si>
  <si>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</si>
  <si>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</si>
  <si>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</si>
  <si>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</si>
  <si>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</si>
  <si>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</si>
  <si>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</si>
  <si>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</si>
  <si>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</si>
  <si>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</si>
  <si>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</si>
  <si>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</si>
  <si>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</si>
  <si>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</si>
  <si>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</si>
  <si>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</si>
  <si>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</si>
  <si>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</si>
  <si>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</si>
  <si>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</si>
  <si>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</si>
  <si>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</si>
  <si>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</si>
  <si>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</si>
  <si>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</si>
  <si>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</si>
  <si>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</si>
  <si>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</si>
  <si>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</si>
  <si>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</si>
  <si>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</si>
  <si>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</si>
  <si>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</si>
  <si>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</si>
  <si>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</si>
  <si>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</si>
  <si>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</si>
  <si>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</si>
  <si>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</si>
  <si>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</si>
  <si>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</si>
  <si>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</si>
  <si>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</si>
  <si>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</si>
  <si>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</si>
  <si>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</si>
  <si>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</si>
  <si>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</si>
  <si>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</si>
  <si>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</si>
  <si>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</si>
  <si>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</si>
  <si>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</si>
  <si>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</si>
  <si>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</si>
  <si>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</si>
  <si>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</si>
  <si>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</si>
  <si>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</si>
  <si>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</si>
  <si>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</si>
  <si>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</si>
  <si>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</si>
  <si>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</si>
  <si>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</si>
  <si>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</si>
  <si>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</si>
  <si>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</si>
  <si>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</si>
  <si>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</si>
  <si>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</si>
  <si>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</si>
  <si>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</si>
  <si>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</si>
  <si>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</si>
  <si>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</si>
  <si>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</si>
  <si>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</si>
  <si>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</si>
  <si>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</si>
  <si>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</si>
  <si>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</si>
  <si>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</si>
  <si>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</si>
  <si>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</si>
  <si>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</si>
  <si>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</si>
  <si>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</si>
  <si>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</si>
  <si>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</si>
  <si>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</si>
  <si>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</si>
  <si>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</si>
  <si>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</si>
  <si>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</si>
  <si>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</si>
  <si>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</si>
  <si>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</si>
  <si>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</si>
  <si>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</si>
  <si>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</si>
  <si>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</si>
  <si>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</si>
  <si>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</si>
  <si>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</si>
  <si>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</si>
  <si>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</si>
  <si>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</si>
  <si>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</si>
  <si>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</si>
  <si>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</si>
  <si>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</si>
  <si>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</si>
  <si>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</si>
  <si>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</si>
  <si>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</si>
  <si>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</si>
  <si>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</si>
  <si>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</si>
  <si>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</si>
  <si>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</si>
  <si>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</si>
  <si>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</si>
  <si>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</si>
  <si>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</si>
  <si>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</si>
  <si>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</si>
  <si>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</si>
  <si>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</si>
  <si>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</si>
  <si>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</si>
  <si>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</si>
  <si>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</si>
  <si>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</si>
  <si>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</si>
  <si>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</si>
  <si>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</si>
  <si>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</si>
  <si>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</si>
  <si>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</si>
  <si>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</si>
  <si>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</si>
  <si>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</si>
  <si>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</si>
  <si>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</si>
  <si>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</si>
  <si>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</si>
  <si>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</si>
  <si>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</si>
  <si>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</si>
  <si>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</si>
  <si>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</si>
  <si>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</si>
  <si>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</si>
  <si>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</si>
  <si>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</si>
  <si>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</si>
  <si>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</si>
  <si>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</si>
  <si>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</si>
  <si>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</si>
  <si>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</si>
  <si>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</si>
  <si>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</si>
  <si>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</si>
  <si>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</si>
  <si>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</si>
  <si>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</si>
  <si>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</si>
  <si>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</si>
  <si>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</si>
  <si>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</si>
  <si>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</si>
  <si>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</si>
  <si>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</si>
  <si>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</si>
  <si>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</si>
  <si>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</si>
  <si>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</si>
  <si>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</si>
  <si>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</si>
  <si>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</si>
  <si>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</si>
  <si>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</si>
  <si>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</si>
  <si>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</si>
  <si>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</si>
  <si>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</si>
  <si>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</si>
  <si>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</si>
  <si>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</si>
  <si>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</si>
  <si>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</si>
  <si>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</si>
  <si>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</si>
  <si>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</si>
  <si>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</si>
  <si>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</si>
  <si>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</si>
  <si>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</si>
  <si>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</si>
  <si>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</si>
  <si>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</si>
  <si>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</si>
  <si>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</si>
  <si>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</si>
  <si>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</si>
  <si>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</si>
  <si>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</si>
  <si>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</si>
  <si>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</si>
  <si>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</si>
  <si>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</si>
  <si>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</si>
  <si>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</si>
  <si>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</si>
  <si>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</si>
  <si>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</si>
  <si>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</si>
  <si>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</si>
  <si>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</si>
  <si>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</si>
  <si>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</si>
  <si>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</si>
  <si>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</si>
  <si>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</si>
  <si>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</si>
  <si>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</si>
  <si>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</si>
  <si>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</si>
  <si>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</si>
  <si>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</si>
  <si>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</si>
  <si>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</si>
  <si>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</si>
  <si>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</si>
  <si>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</si>
  <si>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</si>
  <si>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</si>
  <si>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</si>
  <si>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</si>
  <si>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</si>
  <si>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</si>
  <si>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</si>
  <si>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</si>
  <si>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</si>
  <si>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</si>
  <si>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</si>
  <si>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</si>
  <si>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</si>
  <si>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</si>
  <si>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</si>
  <si>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</si>
  <si>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</si>
  <si>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</si>
  <si>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</si>
  <si>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</si>
  <si>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</si>
  <si>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</si>
  <si>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</si>
  <si>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</si>
  <si>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</si>
  <si>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</si>
  <si>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</si>
  <si>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</si>
  <si>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</si>
  <si>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</si>
  <si>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</si>
  <si>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</si>
  <si>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</si>
  <si>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</si>
  <si>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</si>
  <si>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</si>
  <si>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</si>
  <si>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</si>
  <si>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</si>
  <si>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</si>
  <si>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</si>
  <si>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</si>
  <si>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</si>
  <si>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</si>
  <si>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</si>
  <si>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</si>
  <si>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</si>
  <si>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</si>
  <si>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</si>
  <si>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</si>
  <si>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</si>
  <si>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</si>
  <si>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</si>
  <si>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</si>
  <si>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</si>
  <si>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</si>
  <si>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</si>
  <si>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</si>
  <si>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</si>
  <si>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</si>
  <si>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</si>
  <si>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</si>
  <si>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</si>
  <si>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</si>
  <si>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</si>
  <si>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</si>
  <si>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</si>
  <si>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</si>
  <si>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</si>
  <si>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</si>
  <si>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</si>
  <si>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</si>
  <si>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</si>
  <si>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</si>
  <si>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</si>
  <si>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</si>
  <si>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</si>
  <si>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</si>
  <si>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</si>
  <si>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</si>
  <si>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</si>
  <si>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</si>
  <si>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</si>
  <si>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</si>
  <si>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</si>
  <si>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</si>
  <si>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</si>
  <si>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</si>
  <si>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</si>
  <si>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</si>
  <si>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</si>
  <si>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</si>
  <si>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</si>
  <si>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</si>
  <si>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</si>
  <si>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</si>
  <si>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</si>
  <si>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</si>
  <si>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</si>
  <si>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</si>
  <si>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</si>
  <si>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</si>
  <si>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</si>
  <si>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</si>
  <si>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</si>
  <si>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</si>
  <si>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</si>
  <si>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</si>
  <si>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</si>
  <si>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</si>
  <si>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</si>
  <si>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</si>
  <si>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</si>
  <si>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</si>
  <si>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</si>
  <si>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</si>
  <si>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</si>
  <si>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</si>
  <si>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</si>
  <si>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</si>
  <si>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</si>
  <si>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</si>
  <si>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</si>
  <si>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</si>
  <si>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</si>
  <si>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</si>
  <si>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</si>
  <si>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</si>
  <si>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</si>
  <si>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</si>
  <si>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</si>
  <si>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</si>
  <si>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</si>
  <si>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</si>
  <si>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</si>
  <si>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</si>
  <si>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</si>
  <si>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</si>
  <si>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</si>
  <si>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</si>
  <si>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</si>
  <si>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</si>
  <si>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</si>
  <si>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</si>
  <si>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</si>
  <si>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</si>
  <si>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</si>
  <si>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</si>
  <si>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</si>
  <si>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</si>
  <si>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</si>
  <si>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</si>
  <si>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</si>
  <si>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</si>
  <si>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</si>
  <si>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</si>
  <si>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</si>
  <si>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</si>
  <si>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</si>
  <si>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</si>
  <si>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</si>
  <si>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</si>
  <si>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</si>
  <si>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</si>
  <si>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</si>
  <si>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</si>
  <si>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</si>
  <si>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</si>
  <si>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</si>
  <si>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</si>
  <si>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</si>
  <si>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</si>
  <si>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</si>
  <si>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</si>
  <si>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</si>
  <si>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</si>
  <si>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</si>
  <si>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</si>
  <si>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</si>
  <si>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</si>
  <si>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</si>
  <si>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</si>
  <si>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</si>
  <si>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</si>
  <si>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</si>
  <si>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</si>
  <si>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</si>
  <si>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</si>
  <si>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</si>
  <si>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</si>
  <si>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</si>
  <si>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</si>
  <si>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</si>
  <si>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</si>
  <si>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</si>
  <si>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</si>
  <si>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</si>
  <si>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</si>
  <si>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</si>
  <si>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</si>
  <si>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</si>
  <si>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</si>
  <si>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</si>
  <si>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</si>
  <si>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</si>
  <si>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</si>
  <si>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</si>
  <si>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</si>
  <si>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</si>
  <si>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</si>
  <si>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</si>
  <si>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</si>
  <si>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</si>
  <si>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</si>
  <si>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</si>
  <si>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</si>
  <si>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</si>
  <si>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</si>
  <si>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</si>
  <si>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</si>
  <si>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</si>
  <si>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</si>
  <si>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</si>
  <si>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</si>
  <si>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</si>
  <si>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</si>
  <si>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</si>
  <si>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</si>
  <si>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</si>
  <si>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</si>
  <si>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</si>
  <si>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</si>
  <si>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</si>
  <si>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</si>
  <si>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</si>
  <si>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</si>
  <si>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</si>
  <si>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</si>
  <si>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</si>
  <si>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</si>
  <si>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</si>
  <si>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</si>
  <si>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</si>
  <si>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</si>
  <si>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</si>
  <si>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</si>
  <si>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</si>
  <si>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</si>
  <si>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</si>
  <si>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</si>
  <si>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</si>
  <si>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</si>
  <si>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</si>
  <si>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</si>
  <si>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</si>
  <si>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</si>
  <si>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</si>
  <si>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</si>
  <si>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</si>
  <si>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</si>
  <si>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</si>
  <si>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</si>
  <si>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</si>
  <si>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</si>
  <si>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</si>
  <si>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</si>
  <si>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</si>
  <si>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</si>
  <si>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</si>
  <si>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</si>
  <si>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</si>
  <si>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</si>
  <si>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</si>
  <si>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</si>
  <si>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</si>
  <si>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</si>
  <si>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</si>
  <si>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</si>
  <si>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</si>
  <si>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</si>
  <si>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</si>
  <si>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</si>
  <si>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</si>
  <si>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</si>
  <si>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</si>
  <si>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</si>
  <si>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</si>
  <si>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</si>
  <si>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</si>
  <si>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</si>
  <si>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</si>
  <si>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</si>
  <si>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</si>
  <si>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</si>
  <si>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</si>
  <si>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</si>
  <si>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</si>
  <si>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</si>
  <si>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</si>
  <si>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</si>
  <si>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</si>
  <si>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</si>
  <si>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</si>
  <si>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</si>
  <si>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</si>
  <si>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</si>
  <si>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</si>
  <si>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</si>
  <si>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</si>
  <si>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</si>
  <si>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</si>
  <si>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</si>
  <si>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</si>
  <si>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</si>
  <si>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</si>
  <si>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</si>
  <si>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</si>
  <si>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</si>
  <si>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</si>
  <si>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</si>
  <si>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</si>
  <si>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</si>
  <si>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</si>
  <si>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</si>
  <si>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</si>
  <si>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</si>
  <si>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</si>
  <si>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</si>
  <si>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</si>
  <si>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</si>
  <si>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</si>
  <si>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</si>
  <si>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</si>
  <si>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</si>
  <si>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</si>
  <si>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</si>
  <si>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</si>
  <si>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</si>
  <si>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</si>
  <si>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</si>
  <si>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</si>
  <si>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</si>
  <si>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</si>
  <si>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</si>
  <si>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</si>
  <si>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</si>
  <si>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</si>
  <si>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</si>
  <si>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</si>
  <si>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</si>
  <si>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</si>
  <si>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</si>
  <si>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</si>
  <si>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</si>
  <si>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</si>
  <si>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</si>
  <si>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</si>
  <si>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</si>
  <si>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</si>
  <si>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</si>
  <si>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</si>
  <si>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</si>
  <si>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</si>
  <si>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</si>
  <si>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</si>
  <si>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</si>
  <si>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</si>
  <si>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</si>
  <si>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</si>
  <si>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</si>
  <si>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</si>
  <si>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</si>
  <si>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</si>
  <si>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</si>
  <si>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</si>
  <si>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</si>
  <si>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</si>
  <si>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</si>
  <si>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</si>
  <si>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</si>
  <si>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</si>
  <si>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</si>
  <si>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</si>
  <si>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</si>
  <si>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</si>
  <si>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</si>
  <si>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</si>
  <si>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</si>
  <si>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</si>
  <si>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</si>
  <si>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</si>
  <si>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</si>
  <si>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</si>
  <si>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</si>
  <si>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</si>
  <si>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</si>
  <si>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</si>
  <si>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</si>
  <si>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</si>
  <si>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</si>
  <si>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</si>
  <si>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</si>
  <si>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</si>
  <si>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</si>
  <si>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</si>
  <si>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</si>
  <si>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</si>
  <si>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</si>
  <si>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</si>
  <si>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</si>
  <si>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</si>
  <si>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</si>
  <si>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</si>
  <si>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</si>
  <si>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</si>
  <si>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</si>
  <si>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</si>
  <si>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</si>
  <si>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</si>
  <si>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</si>
  <si>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</si>
  <si>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</si>
  <si>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</si>
  <si>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</si>
  <si>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</si>
  <si>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</si>
  <si>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</si>
  <si>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</si>
  <si>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</si>
  <si>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</si>
  <si>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</si>
  <si>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</si>
  <si>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</si>
  <si>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</si>
  <si>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</si>
  <si>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</si>
  <si>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</si>
  <si>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</si>
  <si>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</si>
  <si>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</si>
  <si>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</si>
  <si>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</si>
  <si>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</si>
  <si>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</si>
  <si>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</si>
  <si>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</si>
  <si>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</si>
  <si>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</si>
  <si>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</si>
  <si>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</si>
  <si>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</si>
  <si>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</si>
  <si>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</si>
  <si>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</si>
  <si>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</si>
  <si>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</si>
  <si>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</si>
  <si>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</si>
  <si>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</si>
  <si>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</si>
  <si>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</si>
  <si>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</si>
  <si>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</si>
  <si>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</si>
  <si>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</si>
  <si>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</si>
  <si>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</si>
  <si>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</si>
  <si>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</si>
  <si>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</si>
  <si>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</si>
  <si>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</si>
  <si>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</si>
  <si>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</si>
  <si>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</si>
  <si>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</si>
  <si>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</si>
  <si>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</si>
  <si>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</si>
  <si>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</si>
  <si>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</si>
  <si>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</si>
  <si>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</si>
  <si>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</si>
  <si>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</si>
  <si>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</si>
  <si>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</si>
  <si>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</si>
  <si>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</si>
  <si>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</si>
  <si>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</si>
  <si>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</si>
  <si>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</si>
  <si>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</si>
  <si>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</si>
  <si>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</si>
  <si>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</si>
  <si>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</si>
  <si>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</si>
  <si>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</si>
  <si>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</si>
  <si>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</si>
  <si>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</si>
  <si>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</si>
  <si>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</si>
  <si>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</si>
  <si>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</si>
  <si>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</si>
  <si>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</si>
  <si>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</si>
  <si>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</si>
  <si>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</si>
  <si>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</si>
  <si>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</si>
  <si>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</si>
  <si>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</si>
  <si>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</si>
  <si>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</si>
  <si>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</si>
  <si>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</si>
  <si>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</si>
  <si>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</si>
  <si>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</si>
  <si>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</si>
  <si>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</si>
  <si>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</si>
  <si>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</si>
  <si>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</si>
  <si>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</si>
  <si>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</si>
  <si>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</si>
  <si>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</si>
  <si>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</si>
  <si>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</si>
  <si>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</si>
  <si>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</si>
  <si>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</si>
  <si>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</si>
  <si>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</si>
  <si>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</si>
  <si>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</si>
  <si>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</si>
  <si>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</si>
  <si>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</si>
  <si>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</si>
  <si>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</si>
  <si>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</si>
  <si>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</si>
  <si>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</si>
  <si>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</si>
  <si>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</si>
  <si>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</si>
  <si>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</si>
  <si>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</si>
  <si>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</si>
  <si>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</si>
  <si>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</si>
  <si>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</si>
  <si>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</si>
  <si>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</si>
  <si>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</si>
  <si>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</si>
  <si>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</si>
  <si>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</si>
  <si>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</si>
  <si>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</si>
  <si>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</si>
  <si>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</si>
  <si>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</si>
  <si>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</si>
  <si>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</si>
  <si>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</si>
  <si>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</si>
  <si>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</si>
  <si>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</si>
  <si>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</si>
  <si>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</si>
  <si>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</si>
  <si>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</si>
  <si>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</si>
  <si>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</si>
  <si>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</si>
  <si>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</si>
  <si>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</si>
  <si>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</si>
  <si>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</si>
  <si>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</si>
  <si>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</si>
  <si>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</si>
  <si>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</si>
  <si>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</si>
  <si>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</si>
  <si>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</si>
  <si>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</si>
  <si>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</si>
  <si>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</si>
  <si>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</si>
  <si>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</si>
  <si>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</si>
  <si>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</si>
  <si>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</si>
  <si>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</si>
  <si>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</si>
  <si>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</si>
  <si>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</si>
  <si>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</si>
  <si>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</si>
  <si>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</si>
  <si>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</si>
  <si>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</si>
  <si>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</si>
  <si>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</si>
  <si>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</si>
  <si>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</si>
  <si>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</si>
  <si>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</si>
  <si>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</si>
  <si>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</si>
  <si>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</si>
  <si>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</si>
  <si>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</si>
  <si>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</si>
  <si>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</si>
  <si>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</si>
  <si>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</si>
  <si>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</si>
  <si>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</si>
  <si>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</si>
  <si>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</si>
  <si>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</si>
  <si>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</si>
  <si>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</si>
  <si>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</si>
  <si>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</si>
  <si>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</si>
  <si>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</si>
  <si>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</si>
  <si>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</si>
  <si>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</si>
  <si>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</si>
  <si>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</si>
  <si>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</si>
  <si>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</si>
  <si>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</si>
  <si>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</si>
  <si>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</si>
  <si>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</si>
  <si>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</si>
  <si>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</si>
  <si>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</si>
  <si>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</si>
  <si>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</si>
  <si>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</si>
  <si>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</si>
  <si>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</si>
  <si>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</si>
  <si>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</si>
  <si>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</si>
  <si>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</si>
  <si>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</si>
  <si>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</si>
  <si>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</si>
  <si>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</si>
  <si>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</si>
  <si>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</si>
  <si>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</si>
  <si>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</si>
  <si>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</si>
  <si>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</si>
  <si>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</si>
  <si>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</si>
  <si>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</si>
  <si>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</si>
  <si>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</si>
  <si>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</si>
  <si>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</si>
  <si>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</si>
  <si>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</si>
  <si>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</si>
  <si>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</si>
  <si>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</si>
  <si>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</si>
  <si>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</si>
  <si>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</si>
  <si>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</si>
  <si>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</si>
  <si>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</si>
  <si>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</si>
  <si>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</si>
  <si>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</si>
  <si>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</si>
  <si>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</si>
  <si>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</si>
  <si>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</si>
  <si>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</si>
  <si>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</si>
  <si>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</si>
  <si>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</si>
  <si>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</si>
  <si>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</si>
  <si>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</si>
  <si>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</si>
  <si>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</si>
  <si>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</si>
  <si>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</si>
  <si>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</si>
  <si>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</si>
  <si>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</si>
  <si>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</si>
  <si>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</si>
  <si>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</si>
  <si>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</si>
  <si>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</si>
  <si>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</si>
  <si>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</si>
  <si>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</si>
  <si>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</si>
  <si>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</si>
  <si>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</si>
  <si>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</si>
  <si>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</si>
  <si>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</si>
  <si>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</si>
  <si>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</si>
  <si>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</si>
  <si>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</si>
  <si>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</si>
  <si>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</si>
  <si>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</si>
  <si>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</si>
  <si>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</si>
  <si>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</si>
  <si>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</si>
  <si>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</si>
  <si>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</si>
  <si>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</si>
  <si>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</si>
  <si>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</si>
  <si>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</si>
  <si>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</si>
  <si>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</si>
  <si>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</si>
  <si>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</si>
  <si>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</si>
  <si>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</si>
  <si>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</si>
  <si>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</si>
  <si>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</si>
  <si>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</si>
  <si>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</si>
  <si>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</si>
  <si>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</si>
  <si>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</si>
  <si>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</si>
  <si>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</si>
  <si>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</si>
  <si>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</si>
  <si>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</si>
  <si>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</si>
  <si>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</si>
  <si>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</si>
  <si>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</si>
  <si>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</si>
  <si>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</si>
  <si>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</si>
  <si>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</si>
  <si>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</si>
  <si>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</si>
  <si>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</si>
  <si>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</si>
  <si>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</si>
  <si>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</si>
  <si>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</si>
  <si>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</si>
  <si>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</si>
  <si>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</si>
  <si>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</si>
  <si>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</si>
  <si>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</si>
  <si>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</si>
  <si>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</si>
  <si>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</si>
  <si>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</si>
  <si>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</si>
  <si>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</si>
  <si>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</si>
  <si>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</si>
  <si>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</si>
  <si>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</si>
  <si>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</si>
  <si>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</si>
  <si>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</si>
  <si>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</si>
  <si>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</si>
  <si>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</si>
  <si>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</si>
  <si>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</si>
  <si>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</si>
  <si>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</si>
  <si>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</si>
  <si>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</si>
  <si>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</si>
  <si>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</si>
  <si>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</si>
  <si>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</si>
  <si>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</si>
  <si>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</si>
  <si>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</si>
  <si>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</si>
  <si>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</si>
  <si>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</si>
  <si>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</si>
  <si>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</si>
  <si>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</si>
  <si>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</si>
  <si>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</si>
  <si>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</si>
  <si>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</si>
  <si>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</si>
  <si>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</si>
  <si>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</si>
  <si>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</si>
  <si>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</si>
  <si>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</si>
  <si>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</si>
  <si>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</si>
  <si>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</si>
  <si>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</si>
  <si>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</si>
  <si>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</si>
  <si>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</si>
  <si>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</si>
  <si>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</si>
  <si>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</si>
  <si>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</si>
  <si>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</si>
  <si>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</si>
  <si>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</si>
  <si>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</si>
  <si>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</si>
  <si>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</si>
  <si>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</si>
  <si>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</si>
  <si>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</si>
  <si>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</si>
  <si>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</si>
  <si>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</si>
  <si>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</si>
  <si>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</si>
  <si>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</si>
  <si>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</si>
  <si>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</si>
  <si>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</si>
  <si>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</si>
  <si>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</si>
  <si>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</si>
  <si>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</si>
  <si>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</si>
  <si>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</si>
  <si>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</si>
  <si>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</si>
  <si>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</si>
  <si>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</si>
  <si>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</si>
  <si>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</si>
  <si>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</si>
  <si>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</si>
  <si>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</si>
  <si>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</si>
  <si>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</si>
  <si>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</si>
  <si>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</si>
  <si>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</si>
  <si>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</si>
  <si>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</si>
  <si>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</si>
  <si>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</si>
  <si>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</si>
  <si>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</si>
  <si>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</si>
  <si>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</si>
  <si>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</si>
  <si>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</si>
  <si>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</si>
  <si>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</si>
  <si>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</si>
  <si>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</si>
  <si>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</si>
  <si>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</si>
  <si>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</si>
  <si>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</si>
  <si>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</si>
  <si>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</si>
  <si>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</si>
  <si>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</si>
  <si>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</si>
  <si>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</si>
  <si>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</si>
  <si>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</si>
  <si>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</si>
  <si>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</si>
  <si>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</si>
  <si>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</si>
  <si>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</si>
  <si>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</si>
  <si>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</si>
  <si>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</si>
  <si>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</si>
  <si>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</si>
  <si>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</si>
  <si>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</si>
  <si>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</si>
  <si>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</si>
  <si>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</si>
  <si>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</si>
  <si>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</si>
  <si>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</si>
  <si>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</si>
  <si>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</si>
  <si>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</si>
  <si>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</si>
  <si>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</si>
  <si>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</si>
  <si>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</si>
  <si>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</si>
  <si>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</si>
  <si>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</si>
  <si>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</si>
  <si>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</si>
  <si>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</si>
  <si>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</si>
  <si>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</si>
  <si>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</si>
  <si>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</si>
  <si>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</si>
  <si>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</si>
  <si>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</si>
  <si>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</si>
  <si>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</si>
  <si>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</si>
  <si>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</si>
  <si>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</si>
  <si>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</si>
  <si>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</si>
  <si>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</si>
  <si>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</si>
  <si>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</si>
  <si>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</si>
  <si>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</si>
  <si>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</si>
  <si>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</si>
  <si>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</si>
  <si>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</si>
  <si>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</si>
  <si>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</si>
  <si>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</si>
  <si>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</si>
  <si>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</si>
  <si>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</si>
  <si>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</si>
  <si>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</si>
  <si>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</si>
  <si>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</si>
  <si>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</si>
  <si>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</si>
  <si>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</si>
  <si>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</si>
  <si>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</si>
  <si>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</si>
  <si>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</si>
  <si>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</si>
  <si>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</si>
  <si>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</si>
  <si>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</si>
  <si>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</si>
  <si>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</si>
  <si>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</si>
  <si>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</si>
  <si>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</si>
  <si>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</si>
  <si>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</si>
  <si>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</si>
  <si>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</si>
  <si>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</si>
  <si>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</si>
  <si>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</si>
  <si>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</si>
  <si>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</si>
  <si>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</si>
  <si>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</si>
  <si>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</si>
  <si>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</si>
  <si>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</si>
  <si>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</si>
  <si>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</si>
  <si>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</si>
  <si>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</si>
  <si>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</si>
  <si>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</si>
  <si>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</si>
  <si>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</si>
  <si>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</si>
  <si>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</si>
  <si>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</si>
  <si>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</si>
  <si>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</si>
  <si>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</si>
  <si>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</si>
  <si>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</si>
  <si>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</si>
  <si>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</si>
  <si>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</si>
  <si>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</si>
  <si>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</si>
  <si>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</si>
  <si>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</si>
  <si>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</si>
  <si>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</si>
  <si>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</si>
  <si>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</si>
  <si>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</si>
  <si>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</si>
  <si>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</si>
  <si>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</si>
  <si>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</si>
  <si>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</si>
  <si>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</si>
  <si>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</si>
  <si>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</si>
  <si>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</si>
  <si>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</si>
  <si>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</si>
  <si>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</si>
  <si>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</si>
  <si>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</si>
  <si>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</si>
  <si>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</si>
  <si>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</si>
  <si>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</si>
  <si>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</si>
  <si>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</si>
  <si>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</si>
  <si>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</si>
  <si>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</si>
  <si>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</si>
  <si>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</si>
  <si>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</si>
  <si>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</si>
  <si>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</si>
  <si>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</si>
  <si>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</si>
  <si>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</si>
  <si>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</si>
  <si>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</si>
  <si>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</si>
  <si>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</si>
  <si>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</si>
  <si>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</si>
  <si>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</si>
  <si>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</si>
  <si>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</si>
  <si>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</si>
  <si>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</si>
  <si>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</si>
  <si>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</si>
  <si>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</si>
  <si>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</si>
  <si>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</si>
  <si>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</si>
  <si>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</si>
  <si>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</si>
  <si>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</si>
  <si>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</si>
  <si>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</si>
  <si>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</si>
  <si>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</si>
  <si>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</si>
  <si>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</si>
  <si>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</si>
  <si>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</si>
  <si>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</si>
  <si>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</si>
  <si>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</si>
  <si>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</si>
  <si>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</si>
  <si>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</si>
  <si>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</si>
  <si>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</si>
  <si>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</si>
  <si>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</si>
  <si>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</si>
  <si>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</si>
  <si>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</si>
  <si>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</si>
  <si>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</si>
  <si>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</si>
  <si>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</si>
  <si>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</si>
  <si>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</si>
  <si>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</si>
  <si>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</si>
  <si>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</si>
  <si>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</si>
  <si>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</si>
  <si>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</si>
  <si>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</si>
  <si>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</si>
  <si>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</si>
  <si>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</si>
  <si>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</si>
  <si>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</si>
  <si>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</si>
  <si>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</si>
  <si>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</si>
  <si>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</si>
  <si>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</si>
  <si>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</si>
  <si>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</si>
  <si>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</si>
  <si>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</si>
  <si>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</si>
  <si>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</si>
  <si>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</si>
  <si>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</si>
  <si>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</si>
  <si>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</si>
  <si>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</si>
  <si>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</si>
  <si>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</si>
  <si>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</si>
  <si>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</si>
  <si>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</si>
  <si>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</si>
  <si>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</si>
  <si>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</si>
  <si>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</si>
  <si>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</si>
  <si>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</si>
  <si>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</si>
  <si>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</si>
  <si>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</si>
  <si>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</si>
  <si>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</si>
  <si>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</si>
  <si>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</si>
  <si>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</si>
  <si>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</si>
  <si>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</si>
  <si>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</si>
  <si>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</si>
  <si>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</si>
  <si>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</si>
  <si>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</si>
  <si>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</si>
  <si>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</si>
  <si>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</si>
  <si>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</si>
  <si>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</si>
  <si>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</si>
  <si>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</si>
  <si>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</si>
  <si>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</si>
  <si>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</si>
  <si>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</si>
  <si>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</si>
  <si>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</si>
  <si>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</si>
  <si>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</si>
  <si>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</si>
  <si>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</si>
  <si>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</si>
  <si>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</si>
  <si>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</si>
  <si>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</si>
  <si>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</si>
  <si>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</si>
  <si>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</si>
  <si>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</si>
  <si>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</si>
  <si>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</si>
  <si>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</si>
  <si>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</si>
  <si>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</si>
  <si>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</si>
  <si>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</si>
  <si>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</si>
  <si>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</si>
  <si>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</si>
  <si>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</si>
  <si>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</si>
  <si>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</si>
  <si>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</si>
  <si>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</si>
  <si>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</si>
  <si>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</si>
  <si>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</si>
  <si>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</si>
  <si>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</si>
  <si>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</si>
  <si>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</si>
  <si>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</si>
  <si>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</si>
  <si>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</si>
  <si>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</si>
  <si>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</si>
  <si>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</si>
  <si>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</si>
  <si>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</si>
  <si>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</si>
  <si>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</si>
  <si>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</si>
  <si>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</si>
  <si>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</si>
  <si>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</si>
  <si>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</si>
  <si>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</si>
  <si>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</si>
  <si>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</si>
  <si>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</si>
  <si>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</si>
  <si>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</si>
  <si>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</si>
  <si>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</si>
  <si>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</si>
  <si>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</si>
  <si>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</si>
  <si>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</si>
  <si>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</si>
  <si>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</si>
  <si>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</si>
  <si>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</si>
  <si>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</si>
  <si>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</si>
  <si>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</si>
  <si>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</si>
  <si>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</si>
  <si>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</si>
  <si>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</si>
  <si>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</si>
  <si>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</si>
  <si>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</si>
  <si>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</si>
  <si>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</si>
  <si>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</si>
  <si>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</si>
  <si>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</si>
  <si>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</si>
  <si>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</si>
  <si>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</si>
  <si>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</si>
  <si>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</si>
  <si>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</si>
  <si>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</si>
  <si>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</si>
  <si>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</si>
  <si>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</si>
  <si>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</si>
  <si>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</si>
  <si>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</si>
  <si>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</si>
  <si>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</si>
  <si>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</si>
  <si>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</si>
  <si>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</si>
  <si>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</si>
  <si>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</si>
  <si>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</si>
  <si>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</si>
  <si>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</si>
  <si>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</si>
  <si>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</si>
  <si>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</si>
  <si>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</si>
  <si>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</si>
  <si>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</si>
  <si>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</si>
  <si>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</si>
  <si>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</si>
  <si>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</si>
  <si>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</si>
  <si>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</si>
  <si>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</si>
  <si>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</si>
  <si>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</si>
  <si>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</si>
  <si>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</si>
  <si>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</si>
  <si>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</si>
  <si>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</si>
  <si>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</si>
  <si>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</si>
  <si>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</si>
  <si>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</si>
  <si>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</si>
  <si>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</si>
  <si>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</si>
  <si>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</si>
  <si>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</si>
  <si>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</si>
  <si>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</si>
  <si>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</si>
  <si>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</si>
  <si>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</si>
  <si>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</si>
  <si>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</si>
  <si>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</si>
  <si>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</si>
  <si>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</si>
  <si>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</si>
  <si>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</si>
  <si>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</si>
  <si>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</si>
  <si>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</si>
  <si>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</si>
  <si>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</si>
  <si>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</si>
  <si>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</si>
  <si>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</si>
  <si>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</si>
  <si>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</si>
  <si>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</si>
  <si>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</si>
  <si>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</si>
  <si>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</si>
  <si>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</si>
  <si>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</si>
  <si>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</si>
  <si>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</si>
  <si>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</si>
  <si>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</si>
  <si>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</si>
  <si>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</si>
  <si>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</si>
  <si>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</si>
  <si>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</si>
  <si>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</si>
  <si>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</si>
  <si>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</si>
  <si>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</si>
  <si>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</si>
  <si>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</si>
  <si>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</si>
  <si>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</si>
  <si>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</si>
  <si>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</si>
  <si>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</si>
  <si>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</si>
  <si>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</si>
  <si>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</si>
  <si>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</si>
  <si>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</si>
  <si>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</si>
  <si>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</si>
  <si>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</si>
  <si>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</si>
  <si>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</si>
  <si>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</si>
  <si>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</si>
  <si>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</si>
  <si>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</si>
  <si>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</si>
  <si>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</si>
  <si>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</si>
  <si>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</si>
  <si>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</si>
  <si>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</si>
  <si>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</si>
  <si>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</si>
  <si>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</si>
  <si>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</si>
  <si>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</si>
  <si>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</si>
  <si>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</si>
  <si>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</si>
  <si>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</si>
  <si>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</si>
  <si>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</si>
  <si>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</si>
  <si>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</si>
  <si>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</si>
  <si>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</si>
  <si>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</si>
  <si>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</si>
  <si>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</si>
  <si>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</si>
  <si>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</si>
  <si>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</si>
  <si>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</si>
  <si>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</si>
  <si>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</si>
  <si>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</si>
  <si>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</si>
  <si>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</si>
  <si>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</si>
  <si>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</si>
  <si>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</si>
  <si>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</si>
  <si>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</si>
  <si>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</si>
  <si>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</si>
  <si>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</si>
  <si>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</si>
  <si>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</si>
  <si>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</si>
  <si>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</si>
  <si>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</si>
  <si>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</si>
  <si>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</si>
  <si>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</si>
  <si>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</si>
  <si>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</si>
  <si>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</si>
  <si>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</si>
  <si>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</si>
  <si>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</si>
  <si>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</si>
  <si>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</si>
  <si>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</si>
  <si>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</si>
  <si>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</si>
  <si>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</si>
  <si>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</si>
  <si>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</si>
  <si>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</si>
  <si>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</si>
  <si>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</si>
  <si>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</si>
  <si>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</si>
  <si>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</si>
  <si>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</si>
  <si>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</si>
  <si>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</si>
  <si>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</si>
  <si>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</si>
  <si>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</si>
  <si>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</si>
  <si>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</si>
  <si>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</si>
  <si>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</si>
  <si>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</si>
  <si>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</si>
  <si>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</si>
  <si>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</si>
  <si>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</si>
  <si>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</si>
  <si>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</si>
  <si>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</si>
  <si>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</si>
  <si>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</si>
  <si>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</si>
  <si>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</si>
  <si>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</si>
  <si>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</si>
  <si>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</si>
  <si>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</si>
  <si>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</si>
  <si>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</si>
  <si>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</si>
  <si>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</si>
  <si>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</si>
  <si>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</si>
  <si>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</si>
  <si>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</si>
  <si>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</si>
  <si>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</si>
  <si>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</si>
  <si>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</si>
  <si>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</si>
  <si>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</si>
  <si>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</si>
  <si>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</si>
  <si>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</si>
  <si>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</si>
  <si>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</si>
  <si>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</si>
  <si>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</si>
  <si>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</si>
  <si>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</si>
  <si>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</si>
  <si>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</si>
  <si>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</si>
  <si>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</si>
  <si>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</si>
  <si>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</si>
  <si>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</si>
  <si>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</si>
  <si>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</si>
  <si>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</si>
  <si>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</si>
  <si>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</si>
  <si>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</si>
  <si>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</si>
  <si>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</si>
  <si>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</si>
  <si>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</si>
  <si>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</si>
  <si>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</si>
  <si>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</si>
  <si>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</si>
  <si>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</si>
  <si>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</si>
  <si>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</si>
  <si>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</si>
  <si>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</si>
  <si>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</si>
  <si>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</si>
  <si>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</si>
  <si>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</si>
  <si>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</si>
  <si>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</si>
  <si>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</si>
  <si>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</si>
  <si>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</si>
  <si>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</si>
  <si>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</si>
  <si>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</si>
  <si>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</si>
  <si>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</si>
  <si>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</si>
  <si>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</si>
  <si>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</si>
  <si>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</si>
  <si>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</si>
  <si>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</si>
  <si>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</si>
  <si>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</si>
  <si>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</si>
  <si>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</si>
  <si>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</si>
  <si>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</si>
  <si>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</si>
  <si>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</si>
  <si>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</si>
  <si>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</si>
  <si>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</si>
  <si>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</si>
  <si>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</si>
  <si>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</si>
  <si>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</si>
  <si>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</si>
  <si>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</si>
  <si>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</si>
  <si>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</si>
  <si>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</si>
  <si>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</si>
  <si>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</si>
  <si>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</si>
  <si>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</si>
  <si>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</si>
  <si>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</si>
  <si>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</si>
  <si>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</si>
  <si>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</si>
  <si>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</si>
  <si>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</si>
  <si>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</si>
  <si>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</si>
  <si>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</si>
  <si>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</si>
  <si>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</si>
  <si>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</si>
  <si>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</si>
  <si>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</si>
  <si>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</si>
  <si>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</si>
  <si>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</si>
  <si>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</si>
  <si>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</si>
  <si>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</si>
  <si>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</si>
  <si>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</si>
  <si>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</si>
  <si>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</si>
  <si>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</si>
  <si>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</si>
  <si>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</si>
  <si>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</si>
  <si>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</si>
  <si>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</si>
  <si>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</si>
  <si>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</si>
  <si>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</si>
  <si>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</si>
  <si>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</si>
  <si>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</si>
  <si>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</si>
  <si>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</si>
  <si>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</si>
  <si>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</si>
  <si>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</si>
  <si>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</si>
  <si>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</si>
  <si>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</si>
  <si>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</si>
  <si>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</si>
  <si>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</si>
  <si>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</si>
  <si>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</si>
  <si>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</si>
  <si>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</si>
  <si>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</si>
  <si>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</si>
  <si>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</si>
  <si>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</si>
  <si>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</si>
  <si>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</si>
  <si>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</si>
  <si>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</si>
  <si>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</si>
  <si>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</si>
  <si>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</si>
  <si>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</si>
  <si>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</si>
  <si>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</si>
  <si>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</si>
  <si>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</si>
  <si>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</si>
  <si>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</si>
  <si>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</si>
  <si>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</si>
  <si>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</si>
  <si>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</si>
  <si>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</si>
  <si>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</si>
  <si>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</si>
  <si>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</si>
  <si>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</si>
  <si>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</si>
  <si>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</si>
  <si>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</si>
  <si>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</si>
  <si>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</si>
  <si>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</si>
  <si>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</si>
  <si>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</si>
  <si>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</si>
  <si>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</si>
  <si>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</si>
  <si>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</si>
  <si>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</si>
  <si>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</si>
  <si>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</si>
  <si>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</si>
  <si>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</si>
  <si>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</si>
  <si>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</si>
  <si>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</si>
  <si>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</si>
  <si>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</si>
  <si>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</si>
  <si>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</si>
  <si>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</si>
  <si>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</si>
  <si>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</si>
  <si>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</si>
  <si>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</si>
  <si>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</si>
  <si>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</si>
  <si>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</si>
  <si>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</si>
  <si>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</si>
  <si>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</si>
  <si>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</si>
  <si>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</si>
  <si>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</si>
  <si>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</si>
  <si>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</si>
  <si>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</si>
  <si>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</si>
  <si>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</si>
  <si>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</si>
  <si>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</si>
  <si>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</si>
  <si>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</si>
  <si>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</si>
  <si>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</si>
  <si>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</si>
  <si>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</si>
  <si>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</si>
  <si>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</si>
  <si>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</si>
  <si>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</si>
  <si>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</si>
  <si>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</si>
  <si>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</si>
  <si>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</si>
  <si>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</si>
  <si>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</si>
  <si>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</si>
  <si>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</si>
  <si>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</si>
  <si>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</si>
  <si>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</si>
  <si>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</si>
  <si>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</si>
  <si>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</si>
  <si>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</si>
  <si>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</si>
  <si>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</si>
  <si>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</si>
  <si>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</si>
  <si>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</si>
  <si>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</si>
  <si>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</si>
  <si>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</si>
  <si>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</si>
  <si>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</si>
  <si>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</si>
  <si>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</si>
  <si>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</si>
  <si>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</si>
  <si>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</si>
  <si>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</si>
  <si>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</si>
  <si>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</si>
  <si>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</si>
  <si>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</si>
  <si>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</si>
  <si>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</si>
  <si>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</si>
  <si>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</si>
  <si>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</si>
  <si>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</si>
  <si>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</si>
  <si>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</si>
  <si>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</si>
  <si>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</si>
  <si>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</si>
  <si>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</si>
  <si>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</si>
  <si>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</si>
  <si>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</si>
  <si>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</si>
  <si>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</si>
  <si>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</si>
  <si>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</si>
  <si>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</si>
  <si>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</si>
  <si>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</si>
  <si>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</si>
  <si>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</si>
  <si>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</si>
  <si>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</si>
  <si>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</si>
  <si>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</si>
  <si>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</si>
  <si>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</si>
  <si>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</si>
  <si>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</si>
  <si>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</si>
  <si>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</si>
  <si>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</si>
  <si>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</si>
  <si>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</si>
  <si>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</si>
  <si>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</si>
  <si>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</si>
  <si>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</si>
  <si>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</si>
  <si>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</si>
  <si>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</si>
  <si>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</si>
  <si>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</si>
  <si>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</si>
  <si>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</si>
  <si>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</si>
  <si>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</si>
  <si>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</si>
  <si>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</si>
  <si>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</si>
  <si>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</si>
  <si>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</si>
  <si>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</si>
  <si>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</si>
  <si>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</si>
  <si>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</si>
  <si>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</si>
  <si>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</si>
  <si>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</si>
  <si>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</si>
  <si>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</si>
  <si>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</si>
  <si>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</si>
  <si>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</si>
  <si>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</si>
  <si>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</si>
  <si>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</si>
  <si>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</si>
  <si>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</si>
  <si>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</si>
  <si>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</si>
  <si>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</si>
  <si>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</si>
  <si>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</si>
  <si>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</si>
  <si>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</si>
  <si>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</si>
  <si>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</si>
  <si>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</si>
  <si>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</si>
  <si>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</si>
  <si>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</si>
  <si>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</si>
  <si>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</si>
  <si>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</si>
  <si>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</si>
  <si>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</si>
  <si>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</si>
  <si>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</si>
  <si>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</si>
  <si>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</si>
  <si>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</si>
  <si>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</si>
  <si>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</si>
  <si>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</si>
  <si>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</si>
  <si>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</si>
  <si>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</si>
  <si>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</si>
  <si>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</si>
  <si>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</si>
  <si>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</si>
  <si>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</si>
  <si>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</si>
  <si>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</si>
  <si>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</si>
  <si>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</si>
  <si>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</si>
  <si>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</si>
  <si>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</si>
  <si>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</si>
  <si>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</si>
  <si>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</si>
  <si>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</si>
  <si>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</si>
  <si>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</si>
  <si>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</si>
  <si>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</si>
  <si>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</si>
  <si>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</si>
  <si>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</si>
  <si>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</si>
  <si>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</si>
  <si>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</si>
  <si>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</si>
  <si>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</si>
  <si>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</si>
  <si>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</si>
  <si>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</si>
  <si>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</si>
  <si>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</si>
  <si>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</si>
  <si>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</si>
  <si>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</si>
  <si>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</si>
  <si>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</si>
  <si>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</si>
  <si>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</si>
  <si>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</si>
  <si>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</si>
  <si>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</si>
  <si>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</si>
  <si>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</si>
  <si>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</si>
  <si>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</si>
  <si>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</si>
  <si>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</si>
  <si>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</si>
  <si>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</si>
  <si>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</si>
  <si>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</si>
  <si>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</si>
  <si>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</si>
  <si>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</si>
  <si>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</si>
  <si>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</si>
  <si>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</si>
  <si>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</si>
  <si>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</si>
  <si>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</si>
  <si>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</si>
  <si>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</si>
  <si>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</si>
  <si>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</si>
  <si>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</si>
  <si>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</si>
  <si>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</si>
  <si>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</si>
  <si>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</si>
  <si>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</si>
  <si>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</si>
  <si>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</si>
  <si>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</si>
  <si>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</si>
  <si>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</si>
  <si>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</si>
  <si>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</si>
  <si>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</si>
  <si>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</si>
  <si>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</si>
  <si>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</si>
  <si>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</si>
  <si>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</si>
  <si>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</si>
  <si>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</si>
  <si>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</si>
  <si>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</si>
  <si>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</si>
  <si>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</si>
  <si>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</si>
  <si>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</si>
  <si>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</si>
  <si>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</si>
  <si>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</si>
  <si>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</si>
  <si>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</si>
  <si>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</si>
  <si>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</si>
  <si>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</si>
  <si>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</si>
  <si>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</si>
  <si>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</si>
  <si>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</si>
  <si>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</si>
  <si>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</si>
  <si>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</si>
  <si>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</si>
  <si>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</si>
  <si>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</si>
  <si>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</si>
  <si>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</si>
  <si>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</si>
  <si>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</si>
  <si>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</si>
  <si>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</si>
  <si>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</si>
  <si>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</si>
  <si>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</si>
  <si>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</si>
  <si>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</si>
  <si>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</si>
  <si>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</si>
  <si>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</si>
  <si>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</si>
  <si>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</si>
  <si>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</si>
  <si>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</si>
  <si>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</si>
  <si>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</si>
  <si>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</si>
  <si>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</si>
  <si>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</si>
  <si>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</si>
  <si>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</si>
  <si>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</si>
  <si>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</si>
  <si>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</si>
  <si>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</si>
  <si>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</si>
  <si>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</si>
  <si>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</si>
  <si>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</si>
  <si>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</si>
  <si>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</si>
  <si>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</si>
  <si>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</si>
  <si>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</si>
  <si>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</si>
  <si>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</si>
  <si>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</si>
  <si>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</si>
  <si>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</si>
  <si>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</si>
  <si>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</si>
  <si>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</si>
  <si>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</si>
  <si>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</si>
  <si>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</si>
  <si>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</si>
  <si>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</si>
  <si>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</si>
  <si>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</si>
  <si>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</si>
  <si>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</si>
  <si>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</si>
  <si>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</si>
  <si>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</si>
  <si>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</si>
  <si>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</si>
  <si>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</si>
  <si>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</si>
  <si>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</si>
  <si>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</si>
  <si>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</si>
  <si>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</si>
  <si>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</si>
  <si>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</si>
  <si>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</si>
  <si>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</si>
  <si>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</si>
  <si>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</si>
  <si>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</si>
  <si>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</si>
  <si>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</si>
  <si>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</si>
  <si>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</si>
  <si>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</si>
  <si>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</si>
  <si>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</si>
  <si>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</si>
  <si>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</si>
  <si>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</si>
  <si>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</si>
  <si>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</si>
  <si>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</si>
  <si>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</si>
  <si>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</si>
  <si>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</si>
  <si>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</si>
  <si>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</si>
  <si>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</si>
  <si>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</si>
  <si>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</si>
  <si>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</si>
  <si>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</si>
  <si>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</si>
  <si>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</si>
  <si>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</si>
  <si>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</si>
  <si>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</si>
  <si>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</si>
  <si>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</si>
  <si>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</si>
  <si>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</si>
  <si>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</si>
  <si>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</si>
  <si>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</si>
  <si>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</si>
  <si>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</si>
  <si>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</si>
  <si>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</si>
  <si>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</si>
  <si>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</si>
  <si>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</si>
  <si>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</si>
  <si>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</si>
  <si>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</si>
  <si>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</si>
  <si>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</si>
  <si>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</si>
  <si>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</si>
  <si>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</si>
  <si>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</si>
  <si>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</si>
  <si>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</si>
  <si>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</si>
  <si>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</si>
  <si>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</si>
  <si>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</si>
  <si>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</si>
  <si>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</si>
  <si>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</si>
  <si>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</si>
  <si>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</si>
  <si>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</si>
  <si>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</si>
  <si>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</si>
  <si>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</si>
  <si>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</si>
  <si>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</si>
  <si>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</si>
  <si>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</si>
  <si>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</si>
  <si>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</si>
  <si>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</si>
  <si>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</si>
  <si>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</si>
  <si>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</si>
  <si>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</si>
  <si>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</si>
  <si>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</si>
  <si>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</si>
  <si>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</si>
  <si>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</si>
  <si>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</si>
  <si>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</si>
  <si>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</si>
  <si>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</si>
  <si>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</si>
  <si>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</si>
  <si>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</si>
  <si>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</si>
  <si>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</si>
  <si>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</si>
  <si>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</si>
  <si>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</si>
  <si>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</si>
  <si>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</si>
  <si>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</si>
  <si>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</si>
  <si>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</si>
  <si>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</si>
  <si>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</si>
  <si>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</si>
  <si>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</si>
  <si>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</si>
  <si>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</si>
  <si>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</si>
  <si>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</si>
  <si>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</si>
  <si>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</si>
  <si>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</si>
  <si>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</si>
  <si>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</si>
  <si>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</si>
  <si>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</si>
  <si>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</si>
  <si>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</si>
  <si>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</si>
  <si>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</si>
  <si>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</si>
  <si>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</si>
  <si>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</si>
  <si>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</si>
  <si>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</si>
  <si>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</si>
  <si>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</si>
  <si>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</si>
  <si>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</si>
  <si>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</si>
  <si>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</si>
  <si>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</si>
  <si>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</si>
  <si>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</si>
  <si>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</si>
  <si>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</si>
  <si>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</si>
  <si>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</si>
  <si>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</si>
  <si>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</si>
  <si>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</si>
  <si>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</si>
  <si>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</si>
  <si>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</si>
  <si>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</si>
  <si>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</si>
  <si>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</si>
  <si>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</si>
  <si>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</si>
  <si>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</si>
  <si>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</si>
  <si>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</si>
  <si>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</si>
  <si>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</si>
  <si>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</si>
  <si>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</si>
  <si>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</si>
  <si>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</si>
  <si>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</si>
  <si>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</si>
  <si>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</si>
  <si>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</si>
  <si>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</si>
  <si>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</si>
  <si>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</si>
  <si>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</si>
  <si>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</si>
  <si>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</si>
  <si>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</si>
  <si>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</si>
  <si>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</si>
  <si>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</si>
  <si>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</si>
  <si>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</si>
  <si>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</si>
  <si>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</si>
  <si>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</si>
  <si>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</si>
  <si>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</si>
  <si>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</si>
  <si>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</si>
  <si>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</si>
  <si>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</si>
  <si>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</si>
  <si>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</si>
  <si>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</si>
  <si>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</si>
  <si>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</si>
  <si>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</si>
  <si>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</si>
  <si>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</si>
  <si>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</si>
  <si>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</si>
  <si>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</si>
  <si>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</si>
  <si>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</si>
  <si>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</si>
  <si>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</si>
  <si>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</si>
  <si>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</si>
  <si>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</si>
  <si>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</si>
  <si>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</si>
  <si>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</si>
  <si>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</si>
  <si>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</si>
  <si>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</si>
  <si>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</si>
  <si>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</si>
  <si>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</si>
  <si>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</si>
  <si>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</si>
  <si>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</si>
  <si>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</si>
  <si>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</si>
  <si>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</si>
  <si>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</si>
  <si>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</si>
  <si>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</si>
  <si>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</si>
  <si>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</si>
  <si>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</si>
  <si>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</si>
  <si>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</si>
  <si>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</si>
  <si>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</si>
  <si>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</si>
  <si>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</si>
  <si>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</si>
  <si>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</si>
  <si>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</si>
  <si>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</si>
  <si>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</si>
  <si>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</si>
  <si>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</si>
  <si>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</si>
  <si>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</si>
  <si>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</si>
  <si>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</si>
  <si>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</si>
  <si>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</si>
  <si>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</si>
  <si>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</si>
  <si>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</si>
  <si>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</si>
  <si>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</si>
  <si>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</si>
  <si>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</si>
  <si>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</si>
  <si>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</si>
  <si>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</si>
  <si>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</si>
  <si>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</si>
  <si>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</si>
  <si>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</si>
  <si>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</si>
  <si>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</si>
  <si>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</si>
  <si>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</si>
  <si>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</si>
  <si>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</si>
  <si>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</si>
  <si>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</si>
  <si>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</si>
  <si>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</si>
  <si>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</si>
  <si>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</si>
  <si>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</si>
  <si>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</si>
  <si>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</si>
  <si>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</si>
  <si>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</si>
  <si>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</si>
  <si>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</si>
  <si>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</si>
  <si>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</si>
  <si>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</si>
  <si>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</si>
  <si>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</si>
  <si>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</si>
  <si>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</si>
  <si>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</si>
  <si>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</si>
  <si>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</si>
  <si>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</si>
  <si>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</si>
  <si>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</si>
  <si>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</si>
  <si>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</si>
  <si>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</si>
  <si>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</si>
  <si>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</si>
  <si>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</si>
  <si>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</si>
  <si>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</si>
  <si>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</si>
  <si>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</si>
  <si>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</si>
  <si>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</si>
  <si>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</si>
  <si>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</si>
  <si>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</si>
  <si>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</si>
  <si>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</si>
  <si>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</si>
  <si>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</si>
  <si>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</si>
  <si>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</si>
  <si>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</si>
  <si>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</si>
  <si>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</si>
  <si>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</si>
  <si>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</si>
  <si>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</si>
  <si>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</si>
  <si>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</si>
  <si>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</si>
  <si>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</si>
  <si>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</si>
  <si>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</si>
  <si>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</si>
  <si>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</si>
  <si>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</si>
  <si>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</si>
  <si>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</si>
  <si>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</si>
  <si>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</si>
  <si>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</si>
  <si>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</si>
  <si>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</si>
  <si>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</si>
  <si>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</si>
  <si>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</si>
  <si>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</si>
  <si>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</si>
  <si>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</si>
  <si>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</si>
  <si>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</si>
  <si>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</si>
  <si>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</si>
  <si>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</si>
  <si>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</si>
  <si>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</si>
  <si>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</si>
  <si>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</si>
  <si>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</si>
  <si>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</si>
  <si>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</si>
  <si>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</si>
  <si>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</si>
  <si>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</si>
  <si>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</si>
  <si>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</si>
  <si>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</si>
  <si>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</si>
  <si>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</si>
  <si>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</si>
  <si>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</si>
  <si>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</si>
  <si>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</si>
  <si>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</si>
  <si>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</si>
  <si>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</si>
  <si>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</si>
  <si>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</si>
  <si>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</si>
  <si>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</si>
  <si>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</si>
  <si>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</si>
  <si>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</si>
  <si>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</si>
  <si>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</si>
  <si>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</si>
  <si>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</si>
  <si>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</si>
  <si>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</si>
  <si>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</si>
  <si>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</si>
  <si>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</si>
  <si>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</si>
  <si>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</si>
  <si>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</si>
  <si>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</si>
  <si>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</si>
  <si>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</si>
  <si>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</si>
  <si>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</si>
  <si>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</si>
  <si>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</si>
  <si>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</si>
  <si>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</si>
  <si>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</si>
  <si>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</si>
  <si>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</si>
  <si>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</si>
  <si>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</si>
  <si>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</si>
  <si>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</si>
  <si>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</si>
  <si>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</si>
  <si>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</si>
  <si>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</si>
  <si>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</si>
  <si>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</si>
  <si>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</si>
  <si>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</si>
  <si>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</si>
  <si>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</si>
  <si>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</si>
  <si>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</si>
  <si>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</si>
  <si>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</si>
  <si>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</si>
  <si>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</si>
  <si>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</si>
  <si>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</si>
  <si>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</si>
  <si>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</si>
  <si>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</si>
  <si>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</si>
  <si>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</si>
  <si>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</si>
  <si>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</si>
  <si>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</si>
  <si>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</si>
  <si>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</si>
  <si>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</si>
  <si>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</si>
  <si>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</si>
  <si>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</si>
  <si>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</si>
  <si>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</si>
  <si>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</si>
  <si>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</si>
  <si>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</si>
  <si>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</si>
  <si>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</si>
  <si>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</si>
  <si>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</si>
  <si>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</si>
  <si>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</si>
  <si>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</si>
  <si>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</si>
  <si>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</si>
  <si>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</si>
  <si>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</si>
  <si>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</si>
  <si>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</si>
  <si>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</si>
  <si>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</si>
  <si>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</si>
  <si>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</si>
  <si>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</si>
  <si>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</si>
  <si>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</si>
  <si>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</si>
  <si>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</si>
  <si>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</si>
  <si>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</si>
  <si>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</si>
  <si>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</si>
  <si>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</si>
  <si>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</si>
  <si>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</si>
  <si>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</si>
  <si>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</si>
  <si>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</si>
  <si>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</si>
  <si>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</si>
  <si>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</si>
  <si>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</si>
  <si>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</si>
  <si>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</si>
  <si>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</si>
  <si>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</si>
  <si>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</si>
  <si>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</si>
  <si>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</si>
  <si>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</si>
  <si>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</si>
  <si>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</si>
  <si>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</si>
  <si>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</si>
  <si>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</si>
  <si>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</si>
  <si>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</si>
  <si>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</si>
  <si>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</si>
  <si>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</si>
  <si>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</si>
  <si>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</si>
  <si>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</si>
  <si>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</si>
  <si>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</si>
  <si>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</si>
  <si>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</si>
  <si>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</si>
  <si>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</si>
  <si>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</si>
  <si>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</si>
  <si>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</si>
  <si>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</si>
  <si>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</si>
  <si>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</si>
  <si>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</si>
  <si>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</si>
  <si>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</si>
  <si>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</si>
  <si>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</si>
  <si>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</si>
  <si>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</si>
  <si>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</si>
  <si>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</si>
  <si>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</si>
  <si>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</si>
  <si>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</si>
  <si>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</si>
  <si>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</si>
  <si>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</si>
  <si>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</si>
  <si>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</si>
  <si>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</si>
  <si>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</si>
  <si>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</si>
  <si>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</si>
  <si>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</si>
  <si>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</si>
  <si>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</si>
  <si>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</si>
  <si>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</si>
  <si>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</si>
  <si>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</si>
  <si>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</si>
  <si>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</si>
  <si>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</si>
  <si>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</si>
  <si>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</si>
  <si>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</si>
  <si>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</si>
  <si>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</si>
  <si>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</si>
  <si>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</si>
  <si>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</si>
  <si>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</si>
  <si>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</si>
  <si>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</si>
  <si>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</si>
  <si>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</si>
  <si>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</si>
  <si>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</si>
  <si>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</si>
  <si>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</si>
  <si>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</si>
  <si>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</si>
  <si>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</si>
  <si>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</si>
  <si>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</si>
  <si>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</si>
  <si>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</si>
  <si>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</si>
  <si>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</si>
  <si>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</si>
  <si>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</si>
  <si>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</si>
  <si>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</si>
  <si>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</si>
  <si>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</si>
  <si>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</si>
  <si>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</si>
  <si>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</si>
  <si>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</si>
  <si>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</si>
  <si>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</si>
  <si>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</si>
  <si>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</si>
  <si>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</si>
  <si>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</si>
  <si>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</si>
  <si>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</si>
  <si>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</si>
  <si>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</si>
  <si>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</si>
  <si>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</si>
  <si>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</si>
  <si>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</si>
  <si>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</si>
  <si>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</si>
  <si>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</si>
  <si>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</si>
  <si>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</si>
  <si>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</si>
  <si>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</si>
  <si>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</si>
  <si>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</si>
  <si>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</si>
  <si>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</si>
  <si>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</si>
  <si>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</si>
  <si>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</si>
  <si>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</si>
  <si>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</si>
  <si>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</si>
  <si>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</si>
  <si>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</si>
  <si>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</si>
  <si>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</si>
  <si>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</si>
  <si>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</si>
  <si>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</si>
  <si>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</si>
  <si>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</si>
  <si>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</si>
  <si>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</si>
  <si>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</si>
  <si>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</si>
  <si>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</si>
  <si>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</si>
  <si>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</si>
  <si>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</si>
  <si>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</si>
  <si>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</si>
  <si>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</si>
  <si>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</si>
  <si>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</si>
  <si>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</si>
  <si>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</si>
  <si>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</si>
  <si>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</si>
  <si>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</si>
  <si>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</si>
  <si>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</si>
  <si>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</si>
  <si>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</si>
  <si>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</si>
  <si>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</si>
  <si>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</si>
  <si>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</si>
  <si>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</si>
  <si>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</si>
  <si>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</si>
  <si>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</si>
  <si>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</si>
  <si>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</si>
  <si>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</si>
  <si>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</si>
  <si>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</si>
  <si>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</si>
  <si>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</si>
  <si>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</si>
  <si>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</si>
  <si>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</si>
  <si>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</si>
  <si>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</si>
  <si>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</si>
  <si>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</si>
  <si>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</si>
  <si>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</si>
  <si>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</si>
  <si>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</si>
  <si>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</si>
  <si>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</si>
  <si>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</si>
  <si>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</si>
  <si>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</si>
  <si>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</si>
  <si>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</si>
  <si>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</si>
  <si>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</si>
  <si>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</si>
  <si>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</si>
  <si>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</si>
  <si>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</si>
  <si>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</si>
  <si>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</si>
  <si>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</si>
  <si>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</si>
  <si>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</si>
  <si>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</si>
  <si>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</si>
  <si>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</si>
  <si>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</si>
  <si>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</si>
  <si>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</si>
  <si>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</si>
  <si>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</si>
  <si>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</si>
  <si>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</si>
  <si>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</si>
  <si>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</si>
  <si>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</si>
  <si>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</si>
  <si>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</si>
  <si>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</si>
  <si>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</si>
  <si>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</si>
  <si>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</si>
  <si>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</si>
  <si>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</si>
  <si>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</si>
  <si>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</si>
  <si>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</si>
  <si>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</si>
  <si>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</si>
  <si>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</si>
  <si>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</si>
  <si>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</si>
  <si>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</si>
  <si>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</si>
  <si>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</si>
  <si>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</si>
  <si>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</si>
  <si>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</si>
  <si>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</si>
  <si>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</si>
  <si>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</si>
  <si>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</si>
  <si>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</si>
  <si>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</si>
  <si>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</si>
  <si>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</si>
  <si>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</si>
  <si>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</si>
  <si>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</si>
  <si>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</si>
  <si>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</si>
  <si>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</si>
  <si>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</si>
  <si>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</si>
  <si>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</si>
  <si>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</si>
  <si>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</si>
  <si>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</si>
  <si>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</si>
  <si>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</si>
  <si>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</si>
  <si>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</si>
  <si>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</si>
  <si>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</si>
  <si>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</si>
  <si>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</si>
  <si>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</si>
  <si>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</si>
  <si>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</si>
  <si>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</si>
  <si>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</si>
  <si>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</si>
  <si>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</si>
  <si>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</si>
  <si>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</si>
  <si>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</si>
  <si>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</si>
  <si>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</si>
  <si>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</si>
  <si>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</si>
  <si>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</si>
  <si>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</si>
  <si>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</si>
  <si>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</si>
  <si>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</si>
  <si>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</si>
  <si>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</si>
  <si>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</si>
  <si>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</si>
  <si>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</si>
  <si>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</si>
  <si>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</si>
  <si>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</si>
  <si>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</si>
  <si>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</si>
  <si>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</si>
  <si>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</si>
  <si>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</si>
  <si>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</si>
  <si>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</si>
  <si>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</si>
  <si>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</si>
  <si>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</si>
  <si>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</si>
  <si>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</si>
  <si>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</si>
  <si>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</si>
  <si>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</si>
  <si>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</si>
  <si>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</si>
  <si>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</si>
  <si>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</si>
  <si>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</si>
  <si>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</si>
  <si>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</si>
  <si>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</si>
  <si>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</si>
  <si>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</si>
  <si>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</si>
  <si>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</si>
  <si>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</si>
  <si>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</si>
  <si>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</si>
  <si>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</si>
  <si>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</si>
  <si>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</si>
  <si>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</si>
  <si>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</si>
  <si>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</si>
  <si>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</si>
  <si>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</si>
  <si>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</si>
  <si>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</si>
  <si>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</si>
  <si>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</si>
  <si>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</si>
  <si>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</si>
  <si>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</si>
  <si>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</si>
  <si>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</si>
  <si>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</si>
  <si>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</si>
  <si>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</si>
  <si>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</si>
  <si>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</si>
  <si>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</si>
  <si>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</si>
  <si>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</si>
  <si>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</si>
  <si>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</si>
  <si>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</si>
  <si>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</si>
  <si>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</si>
  <si>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</si>
  <si>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</si>
  <si>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</si>
  <si>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</si>
  <si>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</si>
  <si>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</si>
  <si>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</si>
  <si>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</si>
  <si>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</si>
  <si>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</si>
  <si>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</si>
  <si>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</si>
  <si>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</si>
  <si>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</si>
  <si>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</si>
  <si>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</si>
  <si>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</si>
  <si>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</si>
  <si>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</si>
  <si>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</si>
  <si>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</si>
  <si>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</si>
  <si>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</si>
  <si>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</si>
  <si>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</si>
  <si>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</si>
  <si>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</si>
  <si>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</si>
  <si>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</si>
  <si>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</si>
  <si>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</si>
  <si>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</si>
  <si>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</si>
  <si>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</si>
  <si>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</si>
  <si>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</si>
  <si>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</si>
  <si>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</si>
  <si>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</si>
  <si>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</si>
  <si>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</si>
  <si>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</si>
  <si>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</si>
  <si>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</si>
  <si>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</si>
  <si>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</si>
  <si>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</si>
  <si>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</si>
  <si>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</si>
  <si>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</si>
  <si>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</si>
  <si>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</si>
  <si>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</si>
  <si>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</si>
  <si>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</si>
  <si>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</si>
  <si>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</si>
  <si>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</si>
  <si>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</si>
  <si>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</si>
  <si>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</si>
  <si>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</si>
  <si>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</si>
  <si>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</si>
  <si>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</si>
  <si>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</si>
  <si>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</si>
  <si>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</si>
  <si>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</si>
  <si>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</si>
  <si>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</si>
  <si>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</si>
  <si>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</si>
  <si>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</si>
  <si>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</si>
  <si>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</si>
  <si>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</si>
  <si>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</si>
  <si>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</si>
  <si>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</si>
  <si>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</si>
  <si>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</si>
  <si>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</si>
  <si>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</si>
  <si>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</si>
  <si>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</si>
  <si>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</si>
  <si>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</si>
  <si>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</si>
  <si>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</si>
  <si>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</si>
  <si>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</si>
  <si>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</si>
  <si>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</si>
  <si>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</si>
  <si>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</si>
  <si>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</si>
  <si>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</si>
  <si>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</si>
  <si>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</si>
  <si>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</si>
  <si>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</si>
  <si>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</si>
  <si>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</si>
  <si>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</si>
  <si>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</si>
  <si>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</si>
  <si>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</si>
  <si>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</si>
  <si>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</si>
  <si>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</si>
  <si>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</si>
  <si>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</si>
  <si>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</si>
  <si>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</si>
  <si>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</si>
  <si>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</si>
  <si>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</si>
  <si>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</si>
  <si>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</si>
  <si>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</si>
  <si>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</si>
  <si>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</si>
  <si>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</si>
  <si>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</si>
  <si>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</si>
  <si>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</si>
  <si>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</si>
  <si>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</si>
  <si>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</si>
  <si>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</si>
  <si>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</si>
  <si>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</si>
  <si>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</si>
  <si>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</si>
  <si>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</si>
  <si>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</si>
  <si>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</si>
  <si>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</si>
  <si>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</si>
  <si>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</si>
  <si>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</si>
  <si>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</si>
  <si>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</si>
  <si>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</si>
  <si>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</si>
  <si>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</si>
  <si>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</si>
  <si>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</si>
  <si>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</si>
  <si>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</si>
  <si>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</si>
  <si>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</si>
  <si>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</si>
  <si>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</si>
  <si>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</si>
  <si>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</si>
  <si>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</si>
  <si>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</si>
  <si>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</si>
  <si>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</si>
  <si>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</si>
  <si>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</si>
  <si>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</si>
  <si>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</si>
  <si>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</si>
  <si>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</si>
  <si>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</si>
  <si>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</si>
  <si>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</si>
  <si>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</si>
  <si>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</si>
  <si>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</si>
  <si>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</si>
  <si>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</si>
  <si>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</si>
  <si>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</si>
  <si>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</si>
  <si>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</si>
  <si>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</si>
  <si>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</si>
  <si>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</si>
  <si>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</si>
  <si>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</si>
  <si>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</si>
  <si>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</si>
  <si>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</si>
  <si>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</si>
  <si>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</si>
  <si>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</si>
  <si>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</si>
  <si>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</si>
  <si>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</si>
  <si>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</si>
  <si>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</si>
  <si>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</si>
  <si>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</si>
  <si>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</si>
  <si>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</si>
  <si>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</si>
  <si>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</si>
  <si>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</si>
  <si>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</si>
  <si>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</si>
  <si>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</si>
  <si>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</si>
  <si>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</si>
  <si>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</si>
  <si>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</si>
  <si>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</si>
  <si>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</si>
  <si>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</si>
  <si>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</si>
  <si>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</si>
  <si>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</si>
  <si>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</si>
  <si>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</si>
  <si>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</si>
  <si>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</si>
  <si>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</si>
  <si>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</si>
  <si>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</si>
  <si>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</si>
  <si>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</si>
  <si>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</si>
  <si>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</si>
  <si>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</si>
  <si>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</si>
  <si>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</si>
  <si>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</si>
  <si>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</si>
  <si>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</si>
  <si>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</si>
  <si>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</si>
  <si>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</si>
  <si>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</si>
  <si>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</si>
  <si>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</si>
  <si>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</si>
  <si>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</si>
  <si>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</si>
  <si>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</si>
  <si>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</si>
  <si>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</si>
  <si>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</si>
  <si>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</si>
  <si>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</si>
  <si>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</si>
  <si>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</si>
  <si>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</si>
  <si>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</si>
  <si>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</si>
  <si>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</si>
  <si>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</si>
  <si>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</si>
  <si>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</si>
  <si>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</si>
  <si>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</si>
  <si>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</si>
  <si>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</si>
  <si>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</si>
  <si>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</si>
  <si>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</si>
  <si>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</si>
  <si>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</si>
  <si>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</si>
  <si>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</si>
  <si>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</si>
  <si>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</si>
  <si>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</si>
  <si>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</si>
  <si>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</si>
  <si>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</si>
  <si>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</si>
  <si>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</si>
  <si>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</si>
  <si>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</si>
  <si>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</si>
  <si>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</si>
  <si>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</si>
  <si>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</si>
  <si>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</si>
  <si>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</si>
  <si>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</si>
  <si>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</si>
  <si>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</si>
  <si>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</si>
  <si>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</si>
  <si>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</si>
  <si>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</si>
  <si>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</si>
  <si>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</si>
  <si>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</si>
  <si>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</si>
  <si>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</si>
  <si>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</si>
  <si>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</si>
  <si>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</si>
  <si>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</si>
  <si>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</si>
  <si>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</si>
  <si>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</si>
  <si>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</si>
  <si>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</si>
  <si>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</si>
  <si>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</si>
  <si>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</si>
  <si>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</si>
  <si>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</si>
  <si>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</si>
  <si>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</si>
  <si>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</si>
  <si>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</si>
  <si>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</si>
  <si>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</si>
  <si>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</si>
  <si>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</si>
  <si>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</si>
  <si>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</si>
  <si>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</si>
  <si>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</si>
  <si>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</si>
  <si>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</si>
  <si>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</si>
  <si>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</si>
  <si>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</si>
  <si>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</si>
  <si>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</si>
  <si>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</si>
  <si>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</si>
  <si>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</si>
  <si>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</si>
  <si>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</si>
  <si>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</si>
  <si>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</si>
  <si>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</si>
  <si>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</si>
  <si>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</si>
  <si>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</si>
  <si>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</si>
  <si>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</si>
  <si>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</si>
  <si>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</si>
  <si>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</si>
  <si>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</si>
  <si>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</si>
  <si>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</si>
  <si>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</si>
  <si>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</si>
  <si>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</si>
  <si>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</si>
  <si>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</si>
  <si>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</si>
  <si>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</si>
  <si>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</si>
  <si>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</si>
  <si>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</si>
  <si>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</si>
  <si>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</si>
  <si>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</si>
  <si>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</si>
  <si>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</si>
  <si>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</si>
  <si>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</si>
  <si>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</si>
  <si>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</si>
  <si>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</si>
  <si>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</si>
  <si>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</si>
  <si>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</si>
  <si>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</si>
  <si>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</si>
  <si>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</si>
  <si>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</si>
  <si>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</si>
  <si>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</si>
  <si>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</si>
  <si>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</si>
  <si>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</si>
  <si>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</si>
  <si>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</si>
  <si>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</si>
  <si>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</si>
  <si>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</si>
  <si>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</si>
  <si>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</si>
  <si>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</si>
  <si>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</si>
  <si>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</si>
  <si>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</si>
  <si>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</si>
  <si>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</si>
  <si>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</si>
  <si>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</si>
  <si>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</si>
  <si>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</si>
  <si>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</si>
  <si>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</si>
  <si>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</si>
  <si>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</si>
  <si>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</si>
  <si>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</si>
  <si>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</si>
  <si>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</si>
  <si>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</si>
  <si>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</si>
  <si>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</si>
  <si>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</si>
  <si>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</si>
  <si>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</si>
  <si>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</si>
  <si>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</si>
  <si>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</si>
  <si>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</si>
  <si>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</si>
  <si>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</si>
  <si>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</si>
  <si>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</si>
  <si>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</si>
  <si>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</si>
  <si>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</si>
  <si>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</si>
  <si>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</si>
  <si>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</si>
  <si>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</si>
  <si>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</si>
  <si>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</si>
  <si>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</si>
  <si>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</si>
  <si>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</si>
  <si>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</si>
  <si>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</si>
  <si>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</si>
  <si>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</si>
  <si>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</si>
  <si>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</si>
  <si>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</si>
  <si>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</si>
  <si>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</si>
  <si>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</si>
  <si>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</si>
  <si>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</si>
  <si>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</si>
  <si>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</si>
  <si>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</si>
  <si>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</si>
  <si>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</si>
  <si>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</si>
  <si>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</si>
  <si>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</si>
  <si>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</si>
  <si>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</si>
  <si>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</si>
  <si>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</si>
  <si>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</si>
  <si>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</si>
  <si>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</si>
  <si>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</si>
  <si>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</si>
  <si>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</si>
  <si>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</si>
  <si>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</si>
  <si>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</si>
  <si>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</si>
  <si>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</si>
  <si>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</si>
  <si>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</si>
  <si>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</si>
  <si>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</si>
  <si>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</si>
  <si>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</si>
  <si>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</si>
  <si>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</si>
  <si>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</si>
  <si>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</si>
  <si>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</si>
  <si>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</si>
  <si>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</si>
  <si>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</si>
  <si>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</si>
  <si>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</si>
  <si>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</si>
  <si>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</si>
  <si>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</si>
  <si>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</si>
  <si>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</si>
  <si>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</si>
  <si>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</si>
  <si>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</si>
  <si>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</si>
  <si>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</si>
  <si>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</si>
  <si>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</si>
  <si>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</si>
  <si>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</si>
  <si>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</si>
  <si>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</si>
  <si>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</si>
  <si>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</si>
  <si>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</si>
  <si>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</si>
  <si>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</si>
  <si>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</si>
  <si>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</si>
  <si>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</si>
  <si>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</si>
  <si>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</si>
  <si>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</si>
  <si>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</si>
  <si>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</si>
  <si>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</si>
  <si>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</si>
  <si>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</si>
  <si>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</si>
  <si>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</si>
  <si>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</si>
  <si>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</si>
  <si>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</si>
  <si>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</si>
  <si>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</si>
  <si>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</si>
  <si>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</si>
  <si>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</si>
  <si>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</si>
  <si>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</si>
  <si>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</si>
  <si>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</si>
  <si>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</si>
  <si>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</si>
  <si>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</si>
  <si>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</si>
  <si>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</si>
  <si>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</si>
  <si>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</si>
  <si>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</si>
  <si>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</si>
  <si>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</si>
  <si>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</si>
  <si>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</si>
  <si>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</si>
  <si>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</si>
  <si>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</si>
  <si>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</si>
  <si>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</si>
  <si>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</si>
  <si>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</si>
  <si>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</si>
  <si>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</si>
  <si>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</si>
  <si>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</si>
  <si>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</si>
  <si>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</si>
  <si>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</si>
  <si>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</si>
  <si>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</si>
  <si>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</si>
  <si>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</si>
  <si>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</si>
  <si>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</si>
  <si>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</si>
  <si>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</si>
  <si>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</si>
  <si>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</si>
  <si>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</si>
  <si>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</si>
  <si>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</si>
  <si>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</si>
  <si>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</si>
  <si>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</si>
  <si>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</si>
  <si>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</si>
  <si>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</si>
  <si>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</si>
  <si>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</si>
  <si>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</si>
  <si>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</si>
  <si>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</si>
  <si>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</si>
  <si>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</si>
  <si>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</si>
  <si>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</si>
  <si>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</si>
  <si>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</si>
  <si>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</si>
  <si>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</si>
  <si>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</si>
  <si>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</si>
  <si>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</si>
  <si>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</si>
  <si>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</si>
  <si>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</si>
  <si>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</si>
  <si>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</si>
  <si>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</si>
  <si>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</si>
  <si>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</si>
  <si>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</si>
  <si>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</si>
  <si>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</si>
  <si>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</si>
  <si>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</si>
  <si>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</si>
  <si>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</si>
  <si>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</si>
  <si>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</si>
  <si>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</si>
  <si>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</si>
  <si>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</si>
  <si>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</si>
  <si>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</si>
  <si>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</si>
  <si>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</si>
  <si>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</si>
  <si>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</si>
  <si>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</si>
  <si>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</si>
  <si>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</si>
  <si>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</si>
  <si>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</si>
  <si>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</si>
  <si>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</si>
  <si>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</si>
  <si>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</si>
  <si>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</si>
  <si>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</si>
  <si>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</si>
  <si>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</si>
  <si>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</si>
  <si>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</si>
  <si>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</si>
  <si>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</si>
  <si>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</si>
  <si>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</si>
  <si>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</si>
  <si>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</si>
  <si>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</si>
  <si>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</si>
  <si>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</si>
  <si>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</si>
  <si>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</si>
  <si>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</si>
  <si>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</si>
  <si>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</si>
  <si>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</si>
  <si>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</si>
  <si>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</si>
  <si>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</si>
  <si>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</si>
  <si>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</si>
  <si>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</si>
  <si>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</si>
  <si>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</si>
  <si>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</si>
  <si>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</si>
  <si>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</si>
  <si>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</si>
  <si>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</si>
  <si>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</si>
  <si>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</si>
  <si>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</si>
  <si>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</si>
  <si>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</si>
  <si>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</si>
  <si>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</si>
  <si>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</si>
  <si>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</si>
  <si>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</si>
  <si>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</si>
  <si>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</si>
  <si>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</si>
  <si>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</si>
  <si>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</si>
  <si>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</si>
  <si>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</si>
  <si>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</si>
  <si>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</si>
  <si>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</si>
  <si>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</si>
  <si>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</si>
  <si>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</si>
  <si>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</si>
  <si>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</si>
  <si>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</si>
  <si>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</si>
  <si>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</si>
  <si>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</si>
  <si>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</si>
  <si>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</si>
  <si>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</si>
  <si>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</si>
  <si>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</si>
  <si>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</si>
  <si>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</si>
  <si>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</si>
  <si>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</si>
  <si>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</si>
  <si>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</si>
  <si>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</si>
  <si>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</si>
  <si>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</si>
  <si>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</si>
  <si>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</si>
  <si>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</si>
  <si>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</si>
  <si>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</si>
  <si>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</si>
  <si>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</si>
  <si>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</si>
  <si>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</si>
  <si>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</si>
  <si>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</si>
  <si>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</si>
  <si>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</si>
  <si>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</si>
  <si>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</si>
  <si>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</si>
  <si>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</si>
  <si>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</si>
  <si>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</si>
  <si>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</si>
  <si>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</si>
  <si>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</si>
  <si>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</si>
  <si>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</si>
  <si>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</si>
  <si>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</si>
  <si>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</si>
  <si>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</si>
  <si>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</si>
  <si>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</si>
  <si>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</si>
  <si>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</si>
  <si>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</si>
  <si>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</si>
  <si>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</si>
  <si>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</si>
  <si>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</si>
  <si>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</si>
  <si>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</si>
  <si>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</si>
  <si>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</si>
  <si>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</si>
  <si>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</si>
  <si>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</si>
  <si>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</si>
  <si>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</si>
  <si>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</si>
  <si>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</si>
  <si>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</si>
  <si>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</si>
  <si>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</si>
  <si>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</si>
  <si>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</si>
  <si>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</si>
  <si>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</si>
  <si>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</si>
  <si>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</si>
  <si>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</si>
  <si>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</si>
  <si>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</si>
  <si>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</si>
  <si>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</si>
  <si>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</si>
  <si>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</si>
  <si>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</si>
  <si>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</si>
  <si>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</si>
  <si>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</si>
  <si>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</si>
  <si>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</si>
  <si>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</si>
  <si>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</si>
  <si>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</si>
  <si>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</si>
  <si>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</si>
  <si>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</si>
  <si>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</si>
  <si>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</si>
  <si>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</si>
  <si>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</si>
  <si>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</si>
  <si>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</si>
  <si>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</si>
  <si>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</si>
  <si>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</si>
  <si>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</si>
  <si>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</si>
  <si>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</si>
  <si>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</si>
  <si>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</si>
  <si>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</si>
  <si>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</si>
  <si>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</si>
  <si>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</si>
  <si>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</si>
  <si>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</si>
  <si>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</si>
  <si>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</si>
  <si>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</si>
  <si>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</si>
  <si>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</si>
  <si>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</si>
  <si>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</si>
  <si>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</si>
  <si>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</si>
  <si>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</si>
  <si>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</si>
  <si>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</si>
  <si>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</si>
  <si>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</si>
  <si>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</si>
  <si>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</si>
  <si>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</si>
  <si>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</si>
  <si>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</si>
  <si>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</si>
  <si>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</si>
  <si>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</si>
  <si>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</si>
  <si>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</si>
  <si>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</si>
  <si>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</si>
  <si>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</si>
  <si>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</si>
  <si>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</si>
  <si>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</si>
  <si>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</si>
  <si>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</si>
  <si>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</si>
  <si>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</si>
  <si>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</si>
  <si>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</si>
  <si>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</si>
  <si>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</si>
  <si>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</si>
  <si>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</si>
  <si>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</si>
  <si>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</si>
  <si>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</si>
  <si>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</si>
  <si>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</si>
  <si>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</si>
  <si>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</si>
  <si>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</si>
  <si>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</si>
  <si>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</si>
  <si>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</si>
  <si>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</si>
  <si>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</si>
  <si>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</si>
  <si>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</si>
  <si>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</si>
  <si>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</si>
  <si>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</si>
  <si>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</si>
  <si>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</si>
  <si>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</si>
  <si>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</si>
  <si>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</si>
  <si>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</si>
  <si>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</si>
  <si>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</si>
  <si>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</si>
  <si>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</si>
  <si>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</si>
  <si>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</si>
  <si>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</si>
  <si>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</si>
  <si>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</si>
  <si>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</si>
  <si>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</si>
  <si>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</si>
  <si>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</si>
  <si>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</si>
  <si>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</si>
  <si>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</si>
  <si>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</si>
  <si>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</si>
  <si>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</si>
  <si>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</si>
  <si>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</si>
  <si>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</si>
  <si>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</si>
  <si>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</si>
  <si>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</si>
  <si>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</si>
  <si>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</si>
  <si>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</si>
  <si>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</si>
  <si>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</si>
  <si>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</si>
  <si>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</si>
  <si>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</si>
  <si>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</si>
  <si>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</si>
  <si>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</si>
  <si>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</si>
  <si>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</si>
  <si>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</si>
  <si>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</si>
  <si>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</si>
  <si>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</si>
  <si>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</si>
  <si>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</si>
  <si>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</si>
  <si>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</si>
  <si>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</si>
  <si>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</si>
  <si>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</si>
  <si>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</si>
  <si>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</si>
  <si>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</si>
  <si>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</si>
  <si>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</si>
  <si>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</si>
  <si>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</si>
  <si>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</si>
  <si>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</si>
  <si>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</si>
  <si>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</si>
  <si>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</si>
  <si>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</si>
  <si>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</si>
  <si>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</si>
  <si>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</si>
  <si>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</si>
  <si>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</si>
  <si>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</si>
  <si>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</si>
  <si>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</si>
  <si>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</si>
  <si>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</si>
  <si>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</si>
  <si>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</si>
  <si>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</si>
  <si>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</si>
  <si>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</si>
  <si>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</si>
  <si>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</si>
  <si>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</si>
  <si>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</si>
  <si>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</si>
  <si>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</si>
  <si>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</si>
  <si>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</si>
  <si>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</si>
  <si>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</si>
  <si>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</si>
  <si>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</si>
  <si>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</si>
  <si>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</si>
  <si>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</si>
  <si>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</si>
  <si>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</si>
  <si>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</si>
  <si>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</si>
  <si>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</si>
  <si>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</si>
  <si>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</si>
  <si>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</si>
  <si>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</si>
  <si>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</si>
  <si>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</si>
  <si>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</si>
  <si>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</si>
  <si>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</si>
  <si>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</si>
  <si>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</si>
  <si>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</si>
  <si>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</si>
  <si>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</si>
  <si>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</si>
  <si>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</si>
  <si>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</si>
  <si>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</si>
  <si>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</si>
  <si>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</si>
  <si>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</si>
  <si>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</si>
  <si>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</si>
  <si>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</si>
  <si>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</si>
  <si>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</si>
  <si>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</si>
  <si>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</si>
  <si>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</si>
  <si>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</si>
  <si>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</si>
  <si>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</si>
  <si>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</si>
  <si>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</si>
  <si>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</si>
  <si>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</si>
  <si>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</si>
  <si>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</si>
  <si>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</si>
  <si>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</si>
  <si>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</si>
  <si>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</si>
  <si>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</si>
  <si>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</si>
  <si>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</si>
  <si>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</si>
  <si>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</si>
  <si>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</si>
  <si>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</si>
  <si>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</si>
  <si>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</si>
  <si>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</si>
  <si>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</si>
  <si>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</si>
  <si>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</si>
  <si>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</si>
  <si>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</si>
  <si>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</si>
  <si>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</si>
  <si>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</si>
  <si>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</si>
  <si>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</si>
  <si>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</si>
  <si>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</si>
  <si>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</si>
  <si>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</si>
  <si>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</si>
  <si>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</si>
  <si>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</si>
  <si>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</si>
  <si>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</si>
  <si>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</si>
  <si>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</si>
  <si>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</si>
  <si>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</si>
  <si>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</si>
  <si>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</si>
  <si>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</si>
  <si>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</si>
  <si>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</si>
  <si>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</si>
  <si>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</si>
  <si>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</si>
  <si>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</si>
  <si>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</si>
  <si>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</si>
  <si>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</si>
  <si>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</si>
  <si>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</si>
  <si>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</si>
  <si>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</si>
  <si>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</si>
  <si>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</si>
  <si>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</si>
  <si>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</si>
  <si>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</si>
  <si>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</si>
  <si>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</si>
  <si>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</si>
  <si>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</si>
  <si>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</si>
  <si>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</si>
  <si>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</si>
  <si>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</si>
  <si>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</si>
  <si>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</si>
  <si>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</si>
  <si>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</si>
  <si>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</si>
  <si>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</si>
  <si>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</si>
  <si>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</si>
  <si>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</si>
  <si>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</si>
  <si>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</si>
  <si>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</si>
  <si>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</si>
  <si>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</si>
  <si>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</si>
  <si>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</si>
  <si>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</si>
  <si>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</si>
  <si>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</si>
  <si>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</si>
  <si>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</si>
  <si>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</si>
  <si>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</si>
  <si>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</si>
  <si>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</si>
  <si>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</si>
  <si>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</si>
  <si>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</si>
  <si>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</si>
  <si>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</si>
  <si>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</si>
  <si>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</si>
  <si>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</si>
  <si>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</si>
  <si>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</si>
  <si>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</si>
  <si>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</si>
  <si>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</si>
  <si>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</si>
  <si>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</si>
  <si>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</si>
  <si>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</si>
  <si>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</si>
  <si>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</si>
  <si>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</si>
  <si>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</si>
  <si>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</si>
  <si>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</si>
  <si>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</si>
  <si>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</si>
  <si>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</si>
  <si>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</si>
  <si>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</si>
  <si>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</si>
  <si>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</si>
  <si>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</si>
  <si>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</si>
  <si>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</si>
  <si>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</si>
  <si>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</si>
  <si>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</si>
  <si>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</si>
  <si>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</si>
  <si>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</si>
  <si>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</si>
  <si>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</si>
  <si>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</si>
  <si>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</si>
  <si>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</si>
  <si>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</si>
  <si>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</si>
  <si>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</si>
  <si>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</si>
  <si>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</si>
  <si>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</si>
  <si>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</si>
  <si>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</si>
  <si>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</si>
  <si>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</si>
  <si>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</si>
  <si>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</si>
  <si>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</si>
  <si>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</si>
  <si>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</si>
  <si>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</si>
  <si>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</si>
  <si>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</si>
  <si>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</si>
  <si>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</si>
  <si>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</si>
  <si>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</si>
  <si>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</si>
  <si>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</si>
  <si>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</si>
  <si>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</si>
  <si>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</si>
  <si>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</si>
  <si>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</si>
  <si>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</si>
  <si>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</si>
  <si>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</si>
  <si>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</si>
  <si>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</si>
  <si>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</si>
  <si>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</si>
  <si>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</si>
  <si>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</si>
  <si>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</si>
  <si>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</si>
  <si>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</si>
  <si>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</si>
  <si>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</si>
  <si>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</si>
  <si>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</si>
  <si>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</si>
  <si>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</si>
  <si>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</si>
  <si>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</si>
  <si>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</si>
  <si>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</si>
  <si>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</si>
  <si>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</si>
  <si>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</si>
  <si>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</si>
  <si>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</si>
  <si>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</si>
  <si>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</si>
  <si>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</si>
  <si>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</si>
  <si>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</si>
  <si>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</si>
  <si>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</si>
  <si>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</si>
  <si>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</si>
  <si>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</si>
  <si>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</si>
  <si>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</si>
  <si>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</si>
  <si>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</si>
  <si>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</si>
  <si>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</si>
  <si>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</si>
  <si>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</si>
  <si>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</si>
  <si>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</si>
  <si>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</si>
  <si>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</si>
  <si>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</si>
  <si>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</si>
  <si>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</si>
  <si>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</si>
  <si>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</si>
  <si>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</si>
  <si>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</si>
  <si>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</si>
  <si>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</si>
  <si>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</si>
  <si>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</si>
  <si>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</si>
  <si>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</si>
  <si>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</si>
  <si>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</si>
  <si>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</si>
  <si>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</si>
  <si>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</si>
  <si>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</si>
  <si>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</si>
  <si>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</si>
  <si>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</si>
  <si>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</si>
  <si>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</si>
  <si>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</si>
  <si>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</si>
  <si>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</si>
  <si>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</si>
  <si>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</si>
  <si>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</si>
  <si>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</si>
  <si>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</si>
  <si>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</si>
  <si>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</si>
  <si>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</si>
  <si>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</si>
  <si>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</si>
  <si>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</si>
  <si>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</si>
  <si>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</si>
  <si>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</si>
  <si>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</si>
  <si>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</si>
  <si>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</si>
  <si>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</si>
  <si>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</si>
  <si>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</si>
  <si>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</si>
  <si>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</si>
  <si>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</si>
  <si>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</si>
  <si>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</si>
  <si>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</si>
  <si>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</si>
  <si>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</si>
  <si>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</si>
  <si>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</si>
  <si>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</si>
  <si>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</si>
  <si>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</si>
  <si>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</si>
  <si>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</si>
  <si>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</si>
  <si>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</si>
  <si>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</si>
  <si>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</si>
  <si>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</si>
  <si>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</si>
  <si>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</si>
  <si>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</si>
  <si>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</si>
  <si>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</si>
  <si>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</si>
  <si>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</si>
  <si>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</si>
  <si>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</si>
  <si>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</si>
  <si>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</si>
  <si>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</si>
  <si>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</si>
  <si>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</si>
  <si>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</si>
  <si>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</si>
  <si>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</si>
  <si>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</si>
  <si>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</si>
  <si>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</si>
  <si>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</si>
  <si>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</si>
  <si>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</si>
  <si>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</si>
  <si>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</si>
  <si>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</si>
  <si>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</si>
  <si>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</si>
  <si>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</si>
  <si>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</si>
  <si>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</si>
  <si>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</si>
  <si>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</si>
  <si>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</si>
  <si>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</si>
  <si>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</si>
  <si>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</si>
  <si>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</si>
  <si>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</si>
  <si>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</si>
  <si>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</si>
  <si>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</si>
  <si>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</si>
  <si>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</si>
  <si>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</si>
  <si>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</si>
  <si>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</si>
  <si>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</si>
  <si>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</si>
  <si>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</si>
  <si>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</si>
  <si>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</si>
  <si>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</si>
  <si>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</si>
  <si>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</si>
  <si>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</si>
  <si>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</si>
  <si>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</si>
  <si>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</si>
  <si>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</si>
  <si>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</si>
  <si>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</si>
  <si>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</si>
  <si>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</si>
  <si>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</si>
  <si>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</si>
  <si>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</si>
  <si>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</si>
  <si>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</si>
  <si>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</si>
  <si>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</si>
  <si>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</si>
  <si>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</si>
  <si>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</si>
  <si>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</si>
  <si>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</si>
  <si>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</si>
  <si>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</si>
  <si>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</si>
  <si>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</si>
  <si>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</si>
  <si>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</si>
  <si>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</si>
  <si>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</si>
  <si>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</si>
  <si>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</si>
  <si>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</si>
  <si>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</si>
  <si>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</si>
  <si>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</si>
  <si>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</si>
  <si>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</si>
  <si>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</si>
  <si>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</si>
  <si>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</si>
  <si>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</si>
  <si>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</si>
  <si>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</si>
  <si>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</si>
  <si>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</si>
  <si>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</si>
  <si>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</si>
  <si>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</si>
  <si>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</si>
  <si>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</si>
  <si>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</si>
  <si>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</si>
  <si>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</si>
  <si>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</si>
  <si>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</si>
  <si>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</si>
  <si>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</si>
  <si>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</si>
  <si>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</si>
  <si>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</si>
  <si>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</si>
  <si>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</si>
  <si>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</si>
  <si>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</si>
  <si>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</si>
  <si>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</si>
  <si>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</si>
  <si>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</si>
  <si>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</si>
  <si>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</si>
  <si>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</si>
  <si>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</si>
  <si>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</si>
  <si>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</si>
  <si>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</si>
  <si>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</si>
  <si>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</si>
  <si>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</si>
  <si>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</si>
  <si>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</si>
  <si>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</si>
  <si>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</si>
  <si>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</si>
  <si>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</si>
  <si>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</si>
  <si>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</si>
  <si>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</si>
  <si>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</si>
  <si>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</si>
  <si>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</si>
  <si>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</si>
  <si>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</si>
  <si>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</si>
  <si>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</si>
  <si>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</si>
  <si>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</si>
  <si>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</si>
  <si>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</si>
  <si>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</si>
  <si>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</si>
  <si>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</si>
  <si>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</si>
  <si>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</si>
  <si>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</si>
  <si>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</si>
  <si>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</si>
  <si>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</si>
  <si>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</si>
  <si>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</si>
  <si>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</si>
  <si>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</si>
  <si>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</si>
  <si>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</si>
  <si>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</si>
  <si>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</si>
  <si>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</si>
  <si>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</si>
  <si>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</si>
  <si>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</si>
  <si>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</si>
  <si>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</si>
  <si>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</si>
  <si>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</si>
  <si>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</si>
  <si>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</si>
  <si>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</si>
  <si>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</si>
  <si>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</si>
  <si>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</si>
  <si>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</si>
  <si>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</si>
  <si>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</si>
  <si>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</si>
  <si>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</si>
  <si>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</si>
  <si>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</si>
  <si>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</si>
  <si>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</si>
  <si>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</si>
  <si>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</si>
  <si>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</si>
  <si>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</si>
  <si>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</si>
  <si>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</si>
  <si>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</si>
  <si>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</si>
  <si>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</si>
  <si>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</si>
  <si>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</si>
  <si>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</si>
  <si>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</si>
  <si>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</si>
  <si>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</si>
  <si>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</si>
  <si>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</si>
  <si>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</si>
  <si>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</si>
  <si>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</si>
  <si>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</si>
  <si>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</si>
  <si>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</si>
  <si>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</si>
  <si>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</si>
  <si>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</si>
  <si>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</si>
  <si>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</si>
  <si>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</si>
  <si>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</si>
  <si>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</si>
  <si>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</si>
  <si>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</si>
  <si>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</si>
  <si>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</si>
  <si>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</si>
  <si>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</si>
  <si>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</si>
  <si>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</si>
  <si>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</si>
  <si>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</si>
  <si>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</si>
  <si>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</si>
  <si>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</si>
  <si>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</si>
  <si>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</si>
  <si>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</si>
  <si>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</si>
  <si>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</si>
  <si>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</si>
  <si>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</si>
  <si>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</si>
  <si>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</si>
  <si>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</si>
  <si>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</si>
  <si>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</si>
  <si>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</si>
  <si>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</si>
  <si>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</si>
  <si>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</si>
  <si>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</si>
  <si>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</si>
  <si>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</si>
  <si>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</si>
  <si>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</si>
  <si>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</si>
  <si>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</si>
  <si>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</si>
  <si>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</si>
  <si>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</si>
  <si>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</si>
  <si>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</si>
  <si>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</si>
  <si>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</si>
  <si>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</si>
  <si>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</si>
  <si>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</si>
  <si>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</si>
  <si>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</si>
  <si>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</si>
  <si>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</si>
  <si>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</si>
  <si>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</si>
  <si>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</si>
  <si>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</si>
  <si>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</si>
  <si>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</si>
  <si>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</si>
  <si>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</si>
  <si>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</si>
  <si>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</si>
  <si>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</si>
  <si>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</si>
  <si>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</si>
  <si>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</si>
  <si>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</si>
  <si>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</si>
  <si>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</si>
  <si>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</si>
  <si>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</si>
  <si>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</si>
  <si>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</si>
  <si>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</si>
  <si>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</si>
  <si>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</si>
  <si>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</si>
  <si>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</si>
  <si>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</si>
  <si>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</si>
  <si>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</si>
  <si>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</si>
  <si>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</si>
  <si>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</si>
  <si>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</si>
  <si>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</si>
  <si>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</si>
  <si>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</si>
  <si>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</si>
  <si>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</si>
  <si>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</si>
  <si>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</si>
  <si>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</si>
  <si>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</si>
  <si>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</si>
  <si>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</si>
  <si>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</si>
  <si>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</si>
  <si>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</si>
  <si>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</si>
  <si>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</si>
  <si>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</si>
  <si>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</si>
  <si>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</si>
  <si>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</si>
  <si>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</si>
  <si>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</si>
  <si>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</si>
  <si>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</si>
  <si>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</si>
  <si>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</si>
  <si>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</si>
  <si>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</si>
  <si>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</si>
  <si>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</si>
  <si>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</si>
  <si>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</si>
  <si>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</si>
  <si>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</si>
  <si>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</si>
  <si>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</si>
  <si>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</si>
  <si>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</si>
  <si>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</si>
  <si>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</si>
  <si>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</si>
  <si>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</si>
  <si>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</si>
  <si>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</si>
  <si>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</si>
  <si>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</si>
  <si>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</si>
  <si>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</si>
  <si>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</si>
  <si>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</si>
  <si>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</si>
  <si>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</si>
  <si>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</si>
  <si>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</si>
  <si>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</si>
  <si>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</si>
  <si>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</si>
  <si>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</si>
  <si>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</si>
  <si>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</si>
  <si>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</si>
  <si>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</si>
  <si>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</si>
  <si>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</si>
  <si>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</si>
  <si>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</si>
  <si>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</si>
  <si>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</si>
  <si>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</si>
  <si>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</si>
  <si>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</si>
  <si>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</si>
  <si>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</si>
  <si>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</si>
  <si>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</si>
  <si>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</si>
  <si>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</si>
  <si>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</si>
  <si>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</si>
  <si>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</si>
  <si>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</si>
  <si>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</si>
  <si>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</si>
  <si>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</si>
  <si>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</si>
  <si>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</si>
  <si>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</si>
  <si>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</si>
  <si>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</si>
  <si>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</si>
  <si>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</si>
  <si>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</si>
  <si>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</si>
  <si>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</si>
  <si>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</si>
  <si>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</si>
  <si>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</si>
  <si>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</si>
  <si>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</si>
  <si>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</si>
  <si>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</si>
  <si>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</si>
  <si>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</si>
  <si>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</si>
  <si>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</si>
  <si>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</si>
  <si>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</si>
  <si>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</si>
  <si>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</si>
  <si>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</si>
  <si>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</si>
  <si>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</si>
  <si>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</si>
  <si>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</si>
  <si>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</si>
  <si>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</si>
  <si>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</si>
  <si>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</si>
  <si>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</si>
  <si>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</si>
  <si>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</si>
  <si>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</si>
  <si>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</si>
  <si>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</si>
  <si>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</si>
  <si>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</si>
  <si>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</si>
  <si>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</si>
  <si>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</si>
  <si>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</si>
  <si>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</si>
  <si>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</si>
  <si>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</si>
  <si>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</si>
  <si>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</si>
  <si>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</si>
  <si>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</si>
  <si>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</si>
  <si>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</si>
  <si>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</si>
  <si>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</si>
  <si>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</si>
  <si>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</si>
  <si>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</si>
  <si>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</si>
  <si>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</si>
  <si>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</si>
  <si>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</si>
  <si>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</si>
  <si>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</si>
  <si>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</si>
  <si>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</si>
  <si>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</si>
  <si>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</si>
  <si>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</si>
  <si>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</si>
  <si>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</si>
  <si>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</si>
  <si>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</si>
  <si>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</si>
  <si>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</si>
  <si>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</si>
  <si>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</si>
  <si>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</si>
  <si>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</si>
  <si>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</si>
  <si>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</si>
  <si>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</si>
  <si>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</si>
  <si>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</si>
  <si>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</si>
  <si>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</si>
  <si>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</si>
  <si>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</si>
  <si>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</si>
  <si>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</si>
  <si>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</si>
  <si>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</si>
  <si>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</si>
  <si>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</si>
  <si>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</si>
  <si>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</si>
  <si>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</si>
  <si>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</si>
  <si>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</si>
  <si>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</si>
  <si>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</si>
  <si>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</si>
  <si>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</si>
  <si>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</si>
  <si>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</si>
  <si>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</si>
  <si>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</si>
  <si>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</si>
  <si>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</si>
  <si>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</si>
  <si>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</si>
  <si>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</si>
  <si>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</si>
  <si>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</si>
  <si>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</si>
  <si>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</si>
  <si>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</si>
  <si>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</si>
  <si>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</si>
  <si>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</si>
  <si>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</si>
  <si>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</si>
  <si>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</si>
  <si>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</si>
  <si>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</si>
  <si>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</si>
  <si>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</si>
  <si>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</si>
  <si>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</si>
  <si>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</si>
  <si>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</si>
  <si>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</si>
  <si>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</si>
  <si>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</si>
  <si>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</si>
  <si>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</si>
  <si>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</si>
  <si>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</si>
  <si>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</si>
  <si>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</si>
  <si>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</si>
  <si>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</si>
  <si>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</si>
  <si>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</si>
  <si>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</si>
  <si>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</si>
  <si>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</si>
  <si>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</si>
  <si>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</si>
  <si>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</si>
  <si>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</si>
  <si>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</si>
  <si>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</si>
  <si>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</si>
  <si>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</si>
  <si>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</si>
  <si>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</si>
  <si>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</si>
  <si>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</si>
  <si>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</si>
  <si>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</si>
  <si>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</si>
  <si>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</si>
  <si>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</si>
  <si>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</si>
  <si>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</si>
  <si>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</si>
  <si>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</si>
  <si>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</si>
  <si>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</si>
  <si>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</si>
  <si>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</si>
  <si>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</si>
  <si>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</si>
  <si>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</si>
  <si>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</si>
  <si>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</si>
  <si>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</si>
  <si>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</si>
  <si>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</si>
  <si>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</si>
  <si>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</si>
  <si>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</si>
  <si>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</si>
  <si>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</si>
  <si>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</si>
  <si>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</si>
  <si>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</si>
  <si>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</si>
  <si>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</si>
  <si>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</si>
  <si>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</si>
  <si>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</si>
  <si>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</si>
  <si>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</si>
  <si>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</si>
  <si>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</si>
  <si>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</si>
  <si>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</si>
  <si>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</si>
  <si>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</si>
  <si>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</si>
  <si>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</si>
  <si>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</si>
  <si>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</si>
  <si>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</si>
  <si>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</si>
  <si>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</si>
  <si>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</si>
  <si>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</si>
  <si>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</si>
  <si>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</si>
  <si>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</si>
  <si>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</si>
  <si>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</si>
  <si>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</si>
  <si>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</si>
  <si>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</si>
  <si>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</si>
  <si>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</si>
  <si>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</si>
  <si>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</si>
  <si>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</si>
  <si>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</si>
  <si>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</si>
  <si>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</si>
  <si>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</si>
  <si>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</si>
  <si>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</si>
  <si>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</si>
  <si>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</si>
  <si>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</si>
  <si>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</si>
  <si>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</si>
  <si>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</si>
  <si>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</si>
  <si>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</si>
  <si>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</si>
  <si>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</si>
  <si>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</si>
  <si>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</si>
  <si>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</si>
  <si>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</si>
  <si>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</si>
  <si>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</si>
  <si>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</si>
  <si>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</si>
  <si>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</si>
  <si>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</si>
  <si>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</si>
  <si>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</si>
  <si>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</si>
  <si>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</si>
  <si>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</si>
  <si>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</si>
  <si>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</si>
  <si>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</si>
  <si>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</si>
  <si>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</si>
  <si>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</si>
  <si>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</si>
  <si>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</si>
  <si>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</si>
  <si>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</si>
  <si>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</si>
  <si>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</si>
  <si>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</si>
  <si>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</si>
  <si>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</si>
  <si>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</si>
  <si>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</si>
  <si>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</si>
  <si>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</si>
  <si>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</si>
  <si>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</si>
  <si>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</si>
  <si>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</si>
  <si>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</si>
  <si>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</si>
  <si>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</si>
  <si>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</si>
  <si>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</si>
  <si>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</si>
  <si>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</si>
  <si>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</si>
  <si>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</si>
  <si>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</si>
  <si>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</si>
  <si>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</si>
  <si>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</si>
  <si>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</si>
  <si>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</si>
  <si>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</si>
  <si>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</si>
  <si>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</si>
  <si>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</si>
  <si>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</si>
  <si>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</si>
  <si>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</si>
  <si>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</si>
  <si>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</si>
  <si>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</si>
  <si>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</si>
  <si>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</si>
  <si>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</si>
  <si>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</si>
  <si>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</si>
  <si>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</si>
  <si>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</si>
  <si>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</si>
  <si>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</si>
  <si>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</si>
  <si>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</si>
  <si>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</si>
  <si>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</si>
  <si>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</si>
  <si>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</si>
  <si>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</si>
  <si>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</si>
  <si>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</si>
  <si>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</si>
  <si>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</si>
  <si>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</si>
  <si>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</si>
  <si>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</si>
  <si>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</si>
  <si>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</si>
  <si>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</si>
  <si>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</si>
  <si>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</si>
  <si>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</si>
  <si>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</si>
  <si>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</si>
  <si>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</si>
  <si>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</si>
  <si>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</si>
  <si>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</si>
  <si>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</si>
  <si>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</si>
  <si>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</si>
  <si>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</si>
  <si>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</si>
  <si>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</si>
  <si>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</si>
  <si>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</si>
  <si>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</si>
  <si>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</si>
  <si>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</si>
  <si>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</si>
  <si>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</si>
  <si>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</si>
  <si>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</si>
  <si>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</si>
  <si>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</si>
  <si>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</si>
  <si>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</si>
  <si>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</si>
  <si>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</si>
  <si>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</si>
  <si>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</si>
  <si>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</si>
  <si>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</si>
  <si>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</si>
  <si>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</si>
  <si>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</si>
  <si>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</si>
  <si>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</si>
  <si>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</si>
  <si>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</si>
  <si>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</si>
  <si>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</si>
  <si>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</si>
  <si>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</si>
  <si>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</si>
  <si>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</si>
  <si>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</si>
  <si>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</si>
  <si>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</si>
  <si>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</si>
  <si>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</si>
  <si>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</si>
  <si>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</si>
  <si>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</si>
  <si>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</si>
  <si>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</si>
  <si>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</si>
  <si>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</si>
  <si>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</si>
  <si>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</si>
  <si>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</si>
  <si>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</si>
  <si>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</si>
  <si>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</si>
  <si>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</si>
  <si>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</si>
  <si>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</si>
  <si>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</si>
  <si>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</si>
  <si>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</si>
  <si>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</si>
  <si>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</si>
  <si>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</si>
  <si>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</si>
  <si>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</si>
  <si>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</si>
  <si>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</si>
  <si>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</si>
  <si>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</si>
  <si>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</si>
  <si>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</si>
  <si>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</si>
  <si>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</si>
  <si>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</si>
  <si>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</si>
  <si>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</si>
  <si>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</si>
  <si>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</si>
  <si>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</si>
  <si>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</si>
  <si>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</si>
  <si>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</si>
  <si>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</si>
  <si>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</si>
  <si>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</si>
  <si>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</si>
  <si>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</si>
  <si>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</si>
  <si>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</si>
  <si>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</si>
  <si>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</si>
  <si>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</si>
  <si>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</si>
  <si>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</si>
  <si>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</si>
  <si>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</si>
  <si>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</si>
  <si>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</si>
  <si>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</si>
  <si>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</si>
  <si>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</si>
  <si>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</si>
  <si>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</si>
  <si>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</si>
  <si>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</si>
  <si>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</si>
  <si>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</si>
  <si>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</si>
  <si>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</si>
  <si>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</si>
  <si>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</si>
  <si>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</si>
  <si>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</si>
  <si>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</si>
  <si>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</si>
  <si>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</si>
  <si>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</si>
  <si>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</si>
  <si>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</si>
  <si>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</si>
  <si>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</si>
  <si>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</si>
  <si>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</si>
  <si>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</si>
  <si>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</si>
  <si>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</si>
  <si>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</si>
  <si>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</si>
  <si>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</si>
  <si>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</si>
  <si>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</si>
  <si>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</si>
  <si>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</si>
  <si>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</si>
  <si>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</si>
  <si>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</si>
  <si>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</si>
  <si>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</si>
  <si>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</si>
  <si>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</si>
  <si>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</si>
  <si>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</si>
  <si>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</si>
  <si>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</si>
  <si>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</si>
  <si>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</si>
  <si>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</si>
  <si>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</si>
  <si>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</si>
  <si>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</si>
  <si>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</si>
  <si>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</si>
  <si>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</si>
  <si>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</si>
  <si>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</si>
  <si>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</si>
  <si>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</si>
  <si>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</si>
  <si>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</si>
  <si>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</si>
  <si>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</si>
  <si>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</si>
  <si>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</si>
  <si>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</si>
  <si>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</si>
  <si>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</si>
  <si>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</si>
  <si>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</si>
  <si>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</si>
  <si>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</si>
  <si>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</si>
  <si>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</si>
  <si>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</si>
  <si>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</si>
  <si>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</si>
  <si>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</si>
  <si>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</si>
  <si>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</si>
  <si>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</si>
  <si>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</si>
  <si>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</si>
  <si>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</si>
  <si>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</si>
  <si>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</si>
  <si>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</si>
  <si>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</si>
  <si>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</si>
  <si>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</si>
  <si>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</si>
  <si>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</si>
  <si>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</si>
  <si>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</si>
  <si>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</si>
  <si>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</si>
  <si>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</si>
  <si>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</si>
  <si>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</si>
  <si>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</si>
  <si>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</si>
  <si>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</si>
  <si>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Metallic Resources Inc.</t>
  </si>
  <si>
    <t>Lynne Fetsko</t>
  </si>
  <si>
    <t>lfetsko@metallicresources.com</t>
  </si>
  <si>
    <t>330-425-3155</t>
  </si>
  <si>
    <t>Stanley Rothschild Jr.</t>
  </si>
  <si>
    <t>srothschildjr@metallicresources.com</t>
  </si>
  <si>
    <t>yes</t>
  </si>
  <si>
    <t>100%</t>
  </si>
  <si>
    <t>https://metallicresources.com/wp-content/uploads/2022/08/Cobalt-Sourcing-Policy.pdf</t>
  </si>
  <si>
    <t>Umicore Sustainable Procurement Framework for Cobalt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</si>
</sst>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metallicresources.com/wp-content/uploads/2022/08/Cobalt-Sourcing-Policy.pdf" TargetMode="External"/><Relationship Id="rId2" Type="http://schemas.openxmlformats.org/officeDocument/2006/relationships/hyperlink" Target="mailto:srothschildjr@metallicresources.com" TargetMode="External"/><Relationship Id="rId1" Type="http://schemas.openxmlformats.org/officeDocument/2006/relationships/hyperlink" Target="mailto:lfetsko@metallicresourc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B036D49-2174-4D45-928E-450646D0C6D6}"/>
    </customSheetView>
    <customSheetView guid="{C59130F4-2E03-5E48-94CE-6E4A0484DB9E}" showAutoFilter="1">
      <selection activeCell="E4" sqref="E4"/>
      <pageMargins left="0" right="0" top="0" bottom="0" header="0" footer="0"/>
      <pageSetup paperSize="9" orientation="portrait"/>
      <headerFooter alignWithMargins="0"/>
      <autoFilter ref="B1:N1" xr:uid="{9B2A5A51-212C-4CD9-9F5D-7A464FAA16E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DF5FEAAB-889F-4965-B09A-C15DA8C6B0E8}"/>
    </customSheetView>
    <customSheetView guid="{C59130F4-2E03-5E48-94CE-6E4A0484DB9E}" showAutoFilter="1">
      <selection activeCell="C1" sqref="C1:D65536"/>
      <pageMargins left="0" right="0" top="0" bottom="0" header="0" footer="0"/>
      <pageSetup orientation="portrait"/>
      <headerFooter alignWithMargins="0"/>
      <autoFilter ref="B1:C1" xr:uid="{38A6E5BC-8D40-4520-98BB-78B64297152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80" zoomScaleNormal="80" workbookViewId="0">
      <selection activeCell="D3" sqref="D3"/>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40</v>
      </c>
      <c r="E12" s="428" t="s">
        <v>19147</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7" t="e">
        <f ca="1">OFFSET(L!$C$1,MATCH("Declaration"&amp;ADDRESS(ROW(),COLUMN(),4),L!$A:$A,0)-1,SL,,)</f>
        <v>#N/A</v>
      </c>
      <c r="C13" s="112"/>
      <c r="D13" s="372" t="s">
        <v>19149</v>
      </c>
      <c r="E13" s="428" t="s">
        <v>19150</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4" t="s">
        <v>20053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12" t="s">
        <v>20054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20055</v>
      </c>
      <c r="E22" s="413"/>
      <c r="F22" s="413"/>
      <c r="G22" s="413"/>
      <c r="H22" s="413"/>
      <c r="I22" s="413"/>
      <c r="J22" s="414"/>
      <c r="K22" s="29"/>
      <c r="L22" s="98"/>
      <c r="Q22" s="2"/>
      <c r="R22" s="2"/>
      <c r="S22" s="2"/>
      <c r="T22" s="2"/>
      <c r="U22" s="2"/>
      <c r="V22" s="2"/>
      <c r="W22" s="2"/>
      <c r="X22" s="2"/>
      <c r="Y22" s="2"/>
      <c r="Z22" s="2"/>
      <c r="AA22" s="2">
        <f>10-COUNTIF(AA12:AA21,"")</f>
        <v>1</v>
      </c>
      <c r="AB22" s="2"/>
      <c r="AC22" s="2"/>
      <c r="AD22" s="2"/>
      <c r="AE22" s="2"/>
      <c r="AF22" s="2"/>
      <c r="AG22" s="2"/>
    </row>
    <row r="23" spans="1:33" ht="23">
      <c r="A23" s="31"/>
      <c r="B23" s="33" t="str">
        <f ca="1">OFFSET(L!$C$1,MATCH("Declaration"&amp;ADDRESS(ROW(),COLUMN(),4),L!$A:$A,0)-1,SL,,)</f>
        <v>Title - Authorizer:</v>
      </c>
      <c r="C23" s="67"/>
      <c r="D23" s="412"/>
      <c r="E23" s="413"/>
      <c r="F23" s="413"/>
      <c r="G23" s="413"/>
      <c r="H23" s="413"/>
      <c r="I23" s="413"/>
      <c r="J23" s="414"/>
      <c r="K23" s="29"/>
      <c r="L23" s="98"/>
      <c r="P23" s="2"/>
      <c r="Q23" s="2"/>
      <c r="R23" s="2"/>
      <c r="S23" s="2"/>
      <c r="T23" s="2"/>
      <c r="U23" s="2"/>
      <c r="V23" s="2"/>
      <c r="W23" s="2"/>
      <c r="X23" s="2"/>
      <c r="Y23" s="2"/>
      <c r="Z23" s="2"/>
      <c r="AA23" s="2">
        <f>IF(AA22=0,0.1,AA22)</f>
        <v>1</v>
      </c>
      <c r="AB23" s="2"/>
      <c r="AC23" s="2"/>
      <c r="AD23" s="2"/>
      <c r="AE23" s="2"/>
      <c r="AF23" s="2"/>
      <c r="AG23" s="2"/>
    </row>
    <row r="24" spans="1:33" ht="23">
      <c r="A24" s="31"/>
      <c r="B24" s="33" t="str">
        <f ca="1">OFFSET(L!$C$1,MATCH("Declaration"&amp;ADDRESS(ROW(),COLUMN(),4),L!$A:$A,0)-1,SL,,)</f>
        <v>Email - Authorizer (*):</v>
      </c>
      <c r="C24" s="67"/>
      <c r="D24" s="434" t="s">
        <v>20056</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v>45772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7" t="s">
        <v>20057</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
      </c>
      <c r="C31" s="28"/>
      <c r="D31" s="437"/>
      <c r="E31" s="438"/>
      <c r="F31" s="8"/>
      <c r="G31" s="400"/>
      <c r="H31" s="401"/>
      <c r="I31" s="401"/>
      <c r="J31" s="402"/>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7" t="s">
        <v>20058</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20059</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t="s">
        <v>20060</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3D351EB-40B9-47D2-B10E-C77657A91738}"/>
    <hyperlink ref="D24" r:id="rId2" xr:uid="{64B6D135-3481-4C67-8AD2-793AE5B8281A}"/>
    <hyperlink ref="G117" r:id="rId3" xr:uid="{52300C58-8EC9-46C3-8180-66E2E288F7D6}"/>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0" zoomScaleNormal="80" workbookViewId="0">
      <pane ySplit="3" topLeftCell="A28" activePane="bottomLeft" state="frozen"/>
      <selection activeCell="B24" sqref="B24:J24"/>
      <selection pane="bottomLeft" activeCell="O31" sqref="O31"/>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7">
      <c r="A28" s="155"/>
      <c r="B28" s="304" t="s">
        <v>40</v>
      </c>
      <c r="C28" s="152" t="s">
        <v>276</v>
      </c>
      <c r="D28" s="149"/>
      <c r="E28" s="149" t="str">
        <f ca="1">IF(ISERROR($V28),"",OFFSET('Smelter Look-up'!$D$4,$V28-4,0)&amp;"")</f>
        <v>BELGIUM</v>
      </c>
      <c r="F28" s="149" t="str">
        <f ca="1">IF(ISERROR($V28),"",OFFSET('Smelter Look-up'!$E$4,$V28-4,0))</f>
        <v>CID003228</v>
      </c>
      <c r="G28" s="149" t="str">
        <f ca="1">IF(C28=$X$4,"Enter smelter details",IF(ISERROR($V28),"",OFFSET('Smelter Look-up'!$F$4,$V28-4,0)))</f>
        <v>RMI</v>
      </c>
      <c r="H28" s="206">
        <f ca="1">IF(ISERROR($V28),"",OFFSET('Smelter Look-up'!$G$4,$V28-4,0))</f>
        <v>0</v>
      </c>
      <c r="I28" s="207" t="str">
        <f ca="1">IF(ISERROR($V28),"",OFFSET('Smelter Look-up'!$H$4,$V28-4,0))</f>
        <v>Olen</v>
      </c>
      <c r="J28" s="207" t="str">
        <f ca="1">IF(ISERROR($V28),"",OFFSET('Smelter Look-up'!$I$4,$V28-4,0))</f>
        <v>Antwerpen</v>
      </c>
      <c r="K28" s="150"/>
      <c r="L28" s="150"/>
      <c r="M28" s="150"/>
      <c r="N28" s="150"/>
      <c r="O28" s="150"/>
      <c r="P28" s="209"/>
      <c r="Q28" s="151"/>
      <c r="R28" s="149" t="str">
        <f ca="1">IF(ISERROR($V28),"",OFFSET('Smelter Look-up'!$C$4,$V28-4,0)&amp;"")</f>
        <v>Umicore Olen</v>
      </c>
      <c r="S28" s="155" t="str">
        <f t="shared" ca="1" si="3"/>
        <v>BE</v>
      </c>
      <c r="T28" s="155" t="str">
        <f ca="1">IF(B28="","",IF(ISERROR(MATCH($J28,SorP!$B$1:$B$6226,0)),"",INDIRECT("'SorP'!$A$"&amp;MATCH($S28&amp;$J28,SorP!C:C,0))))</f>
        <v>BE-VAN</v>
      </c>
      <c r="U28" s="168"/>
      <c r="V28" s="169">
        <f>IF(C28="",NA(),MATCH($B28&amp;$C28,'Smelter Look-up'!$J:$J,0))</f>
        <v>153</v>
      </c>
      <c r="X28" s="170">
        <f t="shared" ca="1" si="4"/>
        <v>0</v>
      </c>
      <c r="AB28" s="314" t="str">
        <f t="shared" si="5"/>
        <v>Cobalt</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Metallic Resources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Lynne Fetsko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lfetsko@metallicresources.com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330-425-3155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Stanley Rothschild Jr.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srothschildjr@metallicresources.com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https://metallicresources.com/wp-content/uploads/2022/08/Cobalt-Sourcing-Policy.pdf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
      </c>
      <c r="B115" s="79"/>
      <c r="C115" s="136" t="str">
        <f t="shared" ca="1" si="49"/>
        <v>Complete</v>
      </c>
      <c r="D115" s="379" t="str">
        <f>IF(H115=0,"","Click here to provide smelter information")</f>
        <v/>
      </c>
      <c r="E115" s="16"/>
      <c r="F115" s="84">
        <f>F40</f>
        <v>0</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Lynne Fetsko</cp:lastModifiedBy>
  <cp:revision/>
  <dcterms:created xsi:type="dcterms:W3CDTF">2010-06-21T21:00:23Z</dcterms:created>
  <dcterms:modified xsi:type="dcterms:W3CDTF">2025-04-25T18:56:17Z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